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132" windowWidth="22932" windowHeight="9240" activeTab="1"/>
  </bookViews>
  <sheets>
    <sheet name="Reconciliation" sheetId="1" r:id="rId1"/>
    <sheet name="Payments" sheetId="2" r:id="rId2"/>
    <sheet name="Receipts" sheetId="3" r:id="rId3"/>
    <sheet name="Budget v spending " sheetId="4" r:id="rId4"/>
    <sheet name="Invoices for VAT reclaim " sheetId="5" r:id="rId5"/>
    <sheet name="Asset Register" sheetId="6" r:id="rId6"/>
    <sheet name="S106" sheetId="7" r:id="rId7"/>
    <sheet name="Payments over £100" sheetId="8" r:id="rId8"/>
  </sheets>
  <calcPr calcId="124519"/>
</workbook>
</file>

<file path=xl/calcChain.xml><?xml version="1.0" encoding="utf-8"?>
<calcChain xmlns="http://schemas.openxmlformats.org/spreadsheetml/2006/main">
  <c r="B23" i="7"/>
  <c r="G38" i="5"/>
  <c r="C114" i="2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H21" i="7"/>
  <c r="D11" i="1"/>
  <c r="B19" i="7" l="1"/>
  <c r="F31"/>
  <c r="B9"/>
  <c r="O53" i="4" l="1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O4"/>
  <c r="O3"/>
  <c r="D9" i="1"/>
  <c r="D18"/>
  <c r="D36" i="7" l="1"/>
  <c r="F34"/>
  <c r="F33"/>
  <c r="E32"/>
  <c r="F32" s="1"/>
  <c r="N54" i="4"/>
  <c r="M54"/>
  <c r="L54"/>
  <c r="K54"/>
  <c r="J54"/>
  <c r="I54"/>
  <c r="H54"/>
  <c r="G54"/>
  <c r="F54"/>
  <c r="E54"/>
  <c r="D54"/>
  <c r="C54"/>
  <c r="B54"/>
  <c r="I41" i="3"/>
  <c r="H41"/>
  <c r="G41"/>
  <c r="F41"/>
  <c r="E41"/>
  <c r="D41"/>
  <c r="C41"/>
  <c r="E36" i="7" l="1"/>
  <c r="F36"/>
  <c r="O54" i="4"/>
  <c r="J41" i="3"/>
  <c r="AM114" i="2"/>
</calcChain>
</file>

<file path=xl/comments1.xml><?xml version="1.0" encoding="utf-8"?>
<comments xmlns="http://schemas.openxmlformats.org/spreadsheetml/2006/main">
  <authors>
    <author>PAT</author>
  </authors>
  <commentList>
    <comment ref="E9" authorId="0">
      <text>
        <r>
          <rPr>
            <sz val="8"/>
            <color indexed="81"/>
            <rFont val="Tahoma"/>
            <family val="2"/>
          </rPr>
          <t>item 8 on annual return</t>
        </r>
      </text>
    </comment>
  </commentList>
</comments>
</file>

<file path=xl/comments2.xml><?xml version="1.0" encoding="utf-8"?>
<comments xmlns="http://schemas.openxmlformats.org/spreadsheetml/2006/main">
  <authors>
    <author>PAT</author>
  </authors>
  <commentList>
    <comment ref="D41" authorId="0">
      <text>
        <r>
          <rPr>
            <sz val="8"/>
            <color indexed="81"/>
            <rFont val="Tahoma"/>
            <family val="2"/>
          </rPr>
          <t xml:space="preserve">Item 2 on annual return
</t>
        </r>
      </text>
    </comment>
  </commentList>
</comments>
</file>

<file path=xl/sharedStrings.xml><?xml version="1.0" encoding="utf-8"?>
<sst xmlns="http://schemas.openxmlformats.org/spreadsheetml/2006/main" count="565" uniqueCount="363">
  <si>
    <t xml:space="preserve">SAPC Bank Reconciliation </t>
  </si>
  <si>
    <t>Date</t>
  </si>
  <si>
    <t xml:space="preserve">to </t>
  </si>
  <si>
    <t>Unity Bank Current a/c at end of period:</t>
  </si>
  <si>
    <t>add</t>
  </si>
  <si>
    <t>Unity Bank deposit Account at end of period</t>
  </si>
  <si>
    <t>CCLA Account</t>
  </si>
  <si>
    <t>equ</t>
  </si>
  <si>
    <t>balance C/F</t>
  </si>
  <si>
    <t>Add receipts for period</t>
  </si>
  <si>
    <t>Less payments for period</t>
  </si>
  <si>
    <t>Equ closing balance</t>
  </si>
  <si>
    <t>Reserves %</t>
  </si>
  <si>
    <t>Village Hall</t>
  </si>
  <si>
    <t>S&amp;R</t>
  </si>
  <si>
    <t xml:space="preserve">Play area &amp; Pocket park </t>
  </si>
  <si>
    <t>Bus shelters</t>
  </si>
  <si>
    <t xml:space="preserve">General maintenance </t>
  </si>
  <si>
    <t>TOTAL</t>
  </si>
  <si>
    <t>A. Lloyd-Jones [Chair]</t>
  </si>
  <si>
    <t>Date ……………………………………………………..</t>
  </si>
  <si>
    <t>C. Fleet [RFO]  …………………………………………………………………………………………………………………………………….</t>
  </si>
  <si>
    <t>Date ………………………………………………………</t>
  </si>
  <si>
    <t>H. White [internal auditor]   ……………………………………………………………………………………………………………….</t>
  </si>
  <si>
    <t>Date  ……………………………………………………..</t>
  </si>
  <si>
    <t>1st April 2025</t>
  </si>
  <si>
    <t xml:space="preserve">Date </t>
  </si>
  <si>
    <t>To</t>
  </si>
  <si>
    <t>Amount</t>
  </si>
  <si>
    <t xml:space="preserve">VAT </t>
  </si>
  <si>
    <t>Staff Costs</t>
  </si>
  <si>
    <t>Clk exp</t>
  </si>
  <si>
    <t>S106</t>
  </si>
  <si>
    <t>Training</t>
  </si>
  <si>
    <t>Election</t>
  </si>
  <si>
    <t>Payroll</t>
  </si>
  <si>
    <t>Other Admin</t>
  </si>
  <si>
    <t>Insurance</t>
  </si>
  <si>
    <t>Blandford Fly project</t>
  </si>
  <si>
    <t>S137Grants/       Donations</t>
  </si>
  <si>
    <t>War memorial</t>
  </si>
  <si>
    <t>Weeding</t>
  </si>
  <si>
    <t>Grass cutting</t>
  </si>
  <si>
    <t>Playground</t>
  </si>
  <si>
    <t>Community Orchard</t>
  </si>
  <si>
    <t>Toilet</t>
  </si>
  <si>
    <t>Defib</t>
  </si>
  <si>
    <t>Website</t>
  </si>
  <si>
    <t xml:space="preserve"> hall hire</t>
  </si>
  <si>
    <t>Street furniture</t>
  </si>
  <si>
    <t>subs</t>
  </si>
  <si>
    <t>Legal /Surveyfees</t>
  </si>
  <si>
    <t>Fees &amp; bank charges</t>
  </si>
  <si>
    <t>S137</t>
  </si>
  <si>
    <t>Alltmnts</t>
  </si>
  <si>
    <t>Hedge cutting etc</t>
  </si>
  <si>
    <t>Community Land Trust</t>
  </si>
  <si>
    <t>MCNP</t>
  </si>
  <si>
    <t>highways</t>
  </si>
  <si>
    <t>mtnce</t>
  </si>
  <si>
    <t>SAVA</t>
  </si>
  <si>
    <t>SART</t>
  </si>
  <si>
    <t>Blind Trader</t>
  </si>
  <si>
    <t>John White</t>
  </si>
  <si>
    <t>Bank charges</t>
  </si>
  <si>
    <t>OALC</t>
  </si>
  <si>
    <t xml:space="preserve">John White </t>
  </si>
  <si>
    <t>STEEPLE ASTON PARISH COUNCIL PAYMENTS 2025/26</t>
  </si>
  <si>
    <t>Date rec'd</t>
  </si>
  <si>
    <t>Receipt</t>
  </si>
  <si>
    <t>Precept</t>
  </si>
  <si>
    <t>Interest</t>
  </si>
  <si>
    <t>Grants</t>
  </si>
  <si>
    <t>Other</t>
  </si>
  <si>
    <t xml:space="preserve">VAT  reclaimed </t>
  </si>
  <si>
    <t>STEEPLE ASTON PARISH COUNCIL ACCOUNTS 2025/26  -  RECEIPTS</t>
  </si>
  <si>
    <t>April</t>
  </si>
  <si>
    <t>May</t>
  </si>
  <si>
    <t>June</t>
  </si>
  <si>
    <t>July</t>
  </si>
  <si>
    <t>August</t>
  </si>
  <si>
    <t>Sept</t>
  </si>
  <si>
    <t>Oct</t>
  </si>
  <si>
    <t>Nov</t>
  </si>
  <si>
    <t>Dec</t>
  </si>
  <si>
    <t xml:space="preserve">Jan </t>
  </si>
  <si>
    <t>Feb</t>
  </si>
  <si>
    <t>March</t>
  </si>
  <si>
    <t xml:space="preserve">Total </t>
  </si>
  <si>
    <t>Community First (ORCC)</t>
  </si>
  <si>
    <t>Ox Play Fld Assoc</t>
  </si>
  <si>
    <t>Administration</t>
  </si>
  <si>
    <r>
      <rPr>
        <sz val="10"/>
        <color theme="1"/>
        <rFont val="Arial"/>
        <family val="2"/>
      </rPr>
      <t>Payroll services</t>
    </r>
    <r>
      <rPr>
        <b/>
        <sz val="10"/>
        <color theme="1"/>
        <rFont val="Arial"/>
        <family val="2"/>
      </rPr>
      <t xml:space="preserve"> </t>
    </r>
  </si>
  <si>
    <t xml:space="preserve"> Insurance</t>
  </si>
  <si>
    <t>Village Hall Hire(also includes hire of S&amp;R)</t>
  </si>
  <si>
    <t>External Audit Fee</t>
  </si>
  <si>
    <t>Internal Audit Fee</t>
  </si>
  <si>
    <t>Clerk salary inc HMRC</t>
  </si>
  <si>
    <t>Clerk expenses inc stationery &amp; other admin</t>
  </si>
  <si>
    <t xml:space="preserve">Clerk &amp; Councillor training  </t>
  </si>
  <si>
    <t>PCC for grass cutting</t>
  </si>
  <si>
    <t xml:space="preserve">SAL </t>
  </si>
  <si>
    <t>FoLHS</t>
  </si>
  <si>
    <t>Poppy Wreath</t>
  </si>
  <si>
    <t xml:space="preserve">Baby &amp; Toddler Group </t>
  </si>
  <si>
    <t>Preschool</t>
  </si>
  <si>
    <t>Allotments</t>
  </si>
  <si>
    <t>Facilities</t>
  </si>
  <si>
    <t xml:space="preserve">Village Hall </t>
  </si>
  <si>
    <t>Sport &amp; Rec</t>
  </si>
  <si>
    <t xml:space="preserve">Toilet building &amp; maintenance </t>
  </si>
  <si>
    <t xml:space="preserve">Toilet supplies </t>
  </si>
  <si>
    <t>Toilet cleaning/play area tidying</t>
  </si>
  <si>
    <t>Play Area  equipment maintnance inc  ROSPA report</t>
  </si>
  <si>
    <t xml:space="preserve">Grass cutting </t>
  </si>
  <si>
    <t xml:space="preserve">Land maintenance (hedges, weed spraying etc) </t>
  </si>
  <si>
    <t xml:space="preserve">Street Furniture </t>
  </si>
  <si>
    <t>Defibrillator</t>
  </si>
  <si>
    <t>Bldgs Mtce Contingy</t>
  </si>
  <si>
    <t xml:space="preserve">Transfer to Reserves </t>
  </si>
  <si>
    <t>Loan Repayments</t>
  </si>
  <si>
    <t>War Memorial</t>
  </si>
  <si>
    <t>Web site</t>
  </si>
  <si>
    <t>Misc (S137)</t>
  </si>
  <si>
    <t xml:space="preserve">Community Orchard  </t>
  </si>
  <si>
    <t>Blandford fly project</t>
  </si>
  <si>
    <t>Steeple Aston Parish Council Budget v Spending 2025/26 (figures exclude VAT)</t>
  </si>
  <si>
    <t>Invoice Date</t>
  </si>
  <si>
    <t xml:space="preserve">Invoice from </t>
  </si>
  <si>
    <t>Ref/Inv No</t>
  </si>
  <si>
    <t>Description</t>
  </si>
  <si>
    <t>Invoice to</t>
  </si>
  <si>
    <t>VAT Reg</t>
  </si>
  <si>
    <t>VAT paid</t>
  </si>
  <si>
    <t xml:space="preserve">Steeple Aston Parish Council </t>
  </si>
  <si>
    <t>Steeple Aston  PC Invoices submitted for VAT reclaim 1st April 2025-31st March 2026</t>
  </si>
  <si>
    <t xml:space="preserve">STEEPLE ASTON PARISH COUNCIL REGISTER OF ASSETS </t>
  </si>
  <si>
    <t>Item</t>
  </si>
  <si>
    <t>Location</t>
  </si>
  <si>
    <t>Value</t>
  </si>
  <si>
    <t>Playground Equipment</t>
  </si>
  <si>
    <t>Play Area</t>
  </si>
  <si>
    <t xml:space="preserve">Decking and fencing  at toddler play area </t>
  </si>
  <si>
    <t>Play area</t>
  </si>
  <si>
    <t>MUGA</t>
  </si>
  <si>
    <t>Bus Shelters x 3</t>
  </si>
  <si>
    <t>Parish Map</t>
  </si>
  <si>
    <t>Heyford Road</t>
  </si>
  <si>
    <t>Seat</t>
  </si>
  <si>
    <t>Gazebo Play area</t>
  </si>
  <si>
    <t xml:space="preserve">Playground equipment </t>
  </si>
  <si>
    <t>Nizewell Head pocket park</t>
  </si>
  <si>
    <t xml:space="preserve">Lawrence Fields Play area </t>
  </si>
  <si>
    <t>No equipment - PC owns the land</t>
  </si>
  <si>
    <t>Gavel</t>
  </si>
  <si>
    <t xml:space="preserve">Gifted by Cllr Mike Kerford Byrnes, looked after by Chair </t>
  </si>
  <si>
    <t>Community Orchard at Water Lane</t>
  </si>
  <si>
    <t>Gifted by Sarah Lucas 2022</t>
  </si>
  <si>
    <t>Leasehold Buildings</t>
  </si>
  <si>
    <t>Village Hall including surrounding wall</t>
  </si>
  <si>
    <t>Valued in 2020 £1,265,000.00</t>
  </si>
  <si>
    <t>Sports and Recreation Building</t>
  </si>
  <si>
    <t>Valued in 2020 £650,000.00</t>
  </si>
  <si>
    <t>Wall Surrounding Village Hall</t>
  </si>
  <si>
    <t xml:space="preserve">S106 spending </t>
  </si>
  <si>
    <t>Organisation</t>
  </si>
  <si>
    <t xml:space="preserve">payment made to </t>
  </si>
  <si>
    <t>Items</t>
  </si>
  <si>
    <t>VAT reclaimable</t>
  </si>
  <si>
    <t>Receipts</t>
  </si>
  <si>
    <t>Ladder</t>
  </si>
  <si>
    <t xml:space="preserve">22/03/24 CDC </t>
  </si>
  <si>
    <t>Audio equipment</t>
  </si>
  <si>
    <t xml:space="preserve">10/04/24 HMRC </t>
  </si>
  <si>
    <t xml:space="preserve">sundries for audio equpment </t>
  </si>
  <si>
    <t>deposit for blinds</t>
  </si>
  <si>
    <t xml:space="preserve">balance of blind payment </t>
  </si>
  <si>
    <t>Adderbury Electrial</t>
  </si>
  <si>
    <t>lighting</t>
  </si>
  <si>
    <t xml:space="preserve">Parkland Fencing </t>
  </si>
  <si>
    <t xml:space="preserve">Fencing on Robinsons Close </t>
  </si>
  <si>
    <t>Spending v. Forecast S106 Income</t>
  </si>
  <si>
    <t>Total Forecast S106 Income</t>
  </si>
  <si>
    <t>Expenditure to Date</t>
  </si>
  <si>
    <t>Balance</t>
  </si>
  <si>
    <t>Community Buildings</t>
  </si>
  <si>
    <t>Indoor Sport Provisions</t>
  </si>
  <si>
    <t>Outdoor Sport Provisions</t>
  </si>
  <si>
    <t>Children's Play Areas</t>
  </si>
  <si>
    <t xml:space="preserve">VAT claimed </t>
  </si>
  <si>
    <t xml:space="preserve">VAT  claimed </t>
  </si>
  <si>
    <t>Order No for playground  30015484 £33636.16 April 2025</t>
  </si>
  <si>
    <t xml:space="preserve">Order4 No for VH meeting rooom rad 30015489 £654 April 2025 </t>
  </si>
  <si>
    <t>Opening Balance Unity Current</t>
  </si>
  <si>
    <t>Opening Balance Unity Deposit</t>
  </si>
  <si>
    <t>Opening Balance CCLA</t>
  </si>
  <si>
    <t>CCLA interest</t>
  </si>
  <si>
    <t>CDC</t>
  </si>
  <si>
    <t>HMRC</t>
  </si>
  <si>
    <t>MJ Bayley (WI)</t>
  </si>
  <si>
    <t>SA Preschool</t>
  </si>
  <si>
    <t>SA Baby &amp; Toddler</t>
  </si>
  <si>
    <t>SAL</t>
  </si>
  <si>
    <t>SA PCC</t>
  </si>
  <si>
    <t>SA Community Orchard</t>
  </si>
  <si>
    <t>Penneys 22572</t>
  </si>
  <si>
    <t>Penneys 22464</t>
  </si>
  <si>
    <t>TP Jones</t>
  </si>
  <si>
    <t>Cathy Fleet clk sal April</t>
  </si>
  <si>
    <t>Cathy Fleet reimbursement (Garden waste bin stickers for VH)</t>
  </si>
  <si>
    <t>Mrtin Lipson reimbursement  (VH fence repair)</t>
  </si>
  <si>
    <t>John White  S106</t>
  </si>
  <si>
    <t xml:space="preserve">Service charge </t>
  </si>
  <si>
    <t xml:space="preserve">Clear Insurance </t>
  </si>
  <si>
    <t>Express Plumbing S106 VH rad</t>
  </si>
  <si>
    <t xml:space="preserve">Cathy Fleet clk sal May </t>
  </si>
  <si>
    <t>Nigel Prickett</t>
  </si>
  <si>
    <t>Nigel Prickett 2483</t>
  </si>
  <si>
    <t>Complete Weed control 4537</t>
  </si>
  <si>
    <t xml:space="preserve">CDC </t>
  </si>
  <si>
    <t>Dog bins</t>
  </si>
  <si>
    <t>Huddle furniture</t>
  </si>
  <si>
    <t>purchase of furniture</t>
  </si>
  <si>
    <t>2049 088 14</t>
  </si>
  <si>
    <t xml:space="preserve">TP Jones </t>
  </si>
  <si>
    <t>payroll</t>
  </si>
  <si>
    <t>6068 985 00</t>
  </si>
  <si>
    <t>Penneys</t>
  </si>
  <si>
    <t>cleaning service</t>
  </si>
  <si>
    <t>7183 034 51</t>
  </si>
  <si>
    <t xml:space="preserve">dog bin emptying </t>
  </si>
  <si>
    <t>1215 884 77</t>
  </si>
  <si>
    <t>weed control</t>
  </si>
  <si>
    <t>3365 153 63</t>
  </si>
  <si>
    <t xml:space="preserve">grasscutting </t>
  </si>
  <si>
    <t>4437 541 47</t>
  </si>
  <si>
    <t xml:space="preserve">purchase &amp; installation of radiator </t>
  </si>
  <si>
    <t>4611 129 26</t>
  </si>
  <si>
    <t xml:space="preserve">Express Plumbing &amp; Heating </t>
  </si>
  <si>
    <t>Unity interest</t>
  </si>
  <si>
    <t xml:space="preserve">Cathy Fleet </t>
  </si>
  <si>
    <t xml:space="preserve">G. Elphick reimbursement </t>
  </si>
  <si>
    <t xml:space="preserve">Seldram Supplies </t>
  </si>
  <si>
    <t>Cathy Fleet clk sal June</t>
  </si>
  <si>
    <t>Nigel Prickett 2519</t>
  </si>
  <si>
    <t xml:space="preserve">Martin Lipson reimbursement </t>
  </si>
  <si>
    <t>OPFA</t>
  </si>
  <si>
    <t>Penneys 22980</t>
  </si>
  <si>
    <t>Penneys 22925</t>
  </si>
  <si>
    <t xml:space="preserve">Helen White </t>
  </si>
  <si>
    <t>Audit</t>
  </si>
  <si>
    <t>Complete Weed Control 4594</t>
  </si>
  <si>
    <t>Cathy Fleet clk sal July</t>
  </si>
  <si>
    <t>Nigel Prickett 2550</t>
  </si>
  <si>
    <t>TP Jones 2061</t>
  </si>
  <si>
    <t>Community Heartbeat</t>
  </si>
  <si>
    <t xml:space="preserve">Cathy Fleet clk sal August </t>
  </si>
  <si>
    <t>Ridgeway Interiors (S106)</t>
  </si>
  <si>
    <t xml:space="preserve">Dog bins </t>
  </si>
  <si>
    <t>Legal fees</t>
  </si>
  <si>
    <t xml:space="preserve">SART </t>
  </si>
  <si>
    <t>WI</t>
  </si>
  <si>
    <t>REIMBURSED BY CDC</t>
  </si>
  <si>
    <t>OVERSPEND</t>
  </si>
  <si>
    <t>VAT  claimed</t>
  </si>
  <si>
    <t>Order for VH multicore cable system and folding tables 121588477 March 2025 £535.78</t>
  </si>
  <si>
    <t xml:space="preserve">Village hall </t>
  </si>
  <si>
    <t>Huddle Furniture</t>
  </si>
  <si>
    <t xml:space="preserve">Folding table </t>
  </si>
  <si>
    <t xml:space="preserve">VAT to be claimed </t>
  </si>
  <si>
    <t>rad for VH committee room</t>
  </si>
  <si>
    <t xml:space="preserve">Ridgeway Interiors </t>
  </si>
  <si>
    <t>kitchen refurb</t>
  </si>
  <si>
    <t xml:space="preserve">Ridgeway interiors </t>
  </si>
  <si>
    <t>purchase of kitchen</t>
  </si>
  <si>
    <t>269 125 390</t>
  </si>
  <si>
    <t>Ridgeway Interiors deposit</t>
  </si>
  <si>
    <t>Cathy Fleet clk sal Sept</t>
  </si>
  <si>
    <t>JRB enterprise</t>
  </si>
  <si>
    <t>Moore</t>
  </si>
  <si>
    <t>Express plumbing &amp; Heating</t>
  </si>
  <si>
    <t>NL Matthews</t>
  </si>
  <si>
    <t>Alan Peck</t>
  </si>
  <si>
    <t>Cathy Fleet</t>
  </si>
  <si>
    <t>The Defib Pad</t>
  </si>
  <si>
    <t>Rigeway Interiors</t>
  </si>
  <si>
    <t>Oxford Diocese</t>
  </si>
  <si>
    <t>AHS</t>
  </si>
  <si>
    <t>The DefibPad</t>
  </si>
  <si>
    <t>purchase of defib battery</t>
  </si>
  <si>
    <t>8276 397 88</t>
  </si>
  <si>
    <t xml:space="preserve">toilet supplies </t>
  </si>
  <si>
    <t>4908 287 13</t>
  </si>
  <si>
    <t>purchase of worktop</t>
  </si>
  <si>
    <t>2691 253 90</t>
  </si>
  <si>
    <t>AHS Ltd</t>
  </si>
  <si>
    <t xml:space="preserve">purchase of bark </t>
  </si>
  <si>
    <t>6215 839 42</t>
  </si>
  <si>
    <t>Complete Weed Control</t>
  </si>
  <si>
    <t>Skip hire</t>
  </si>
  <si>
    <t>6239 265 33</t>
  </si>
  <si>
    <t>Nicholls</t>
  </si>
  <si>
    <t xml:space="preserve">purchase of plumbing equipment </t>
  </si>
  <si>
    <t>1200 737 24</t>
  </si>
  <si>
    <t>Screwfix</t>
  </si>
  <si>
    <t xml:space="preserve">plumbing equipment </t>
  </si>
  <si>
    <t>2325 555 75</t>
  </si>
  <si>
    <t>Wicks</t>
  </si>
  <si>
    <t xml:space="preserve">building supplies </t>
  </si>
  <si>
    <t>3367 258 81</t>
  </si>
  <si>
    <t>Topps Tiles</t>
  </si>
  <si>
    <t>4531 542 68</t>
  </si>
  <si>
    <t>OCC AP(grasscutting)</t>
  </si>
  <si>
    <t>Total reserves (Unity Deposit + CCLA)</t>
  </si>
  <si>
    <t>Inv SAPC/S106-10</t>
  </si>
  <si>
    <t>Inv SAPC/S106-9</t>
  </si>
  <si>
    <t>.Inv SAPC/S106-8</t>
  </si>
  <si>
    <t>.</t>
  </si>
  <si>
    <t>David Lamb</t>
  </si>
  <si>
    <t>Foreman Laws refund</t>
  </si>
  <si>
    <t>SART (S106)</t>
  </si>
  <si>
    <t>Nigel Prickett 2645</t>
  </si>
  <si>
    <t>Cathy Fleet clk exp</t>
  </si>
  <si>
    <t>Complete Weed control</t>
  </si>
  <si>
    <t>Cathy Fleet clk sal Nov</t>
  </si>
  <si>
    <t>JB window cleaning</t>
  </si>
  <si>
    <t>Cathy Fleet clk sal Dec</t>
  </si>
  <si>
    <t xml:space="preserve">Playground </t>
  </si>
  <si>
    <t>Kompan</t>
  </si>
  <si>
    <t>playground refurb</t>
  </si>
  <si>
    <t>Inv SAPV/S106/11</t>
  </si>
  <si>
    <t>Andrew Eades</t>
  </si>
  <si>
    <t>TP Jones 2170</t>
  </si>
  <si>
    <t xml:space="preserve">Cathy Fleet clk sal Jan </t>
  </si>
  <si>
    <t>Cathy Fleet reimbursement for defib pads</t>
  </si>
  <si>
    <t>TP Jones 2115</t>
  </si>
  <si>
    <t xml:space="preserve">A. Lloyd Jones </t>
  </si>
  <si>
    <t>G Elphick</t>
  </si>
  <si>
    <t>SAVH</t>
  </si>
  <si>
    <t>Viking Direct</t>
  </si>
  <si>
    <t xml:space="preserve">White Horse Contractors </t>
  </si>
  <si>
    <t>CDC (S106)</t>
  </si>
  <si>
    <t>Andrew Eades Ltd</t>
  </si>
  <si>
    <t>Survey</t>
  </si>
  <si>
    <t>8464 177 07</t>
  </si>
  <si>
    <t>Playground refurbishment</t>
  </si>
  <si>
    <t>3822 192 57</t>
  </si>
  <si>
    <t>Office supplies</t>
  </si>
  <si>
    <t>5361 533 57</t>
  </si>
  <si>
    <t>VAT claimed</t>
  </si>
  <si>
    <t>Drainage survey</t>
  </si>
  <si>
    <t>White Horse Contractors</t>
  </si>
  <si>
    <t>Inv SAPC/S106/12</t>
  </si>
  <si>
    <t>Robinsons Close</t>
  </si>
  <si>
    <t xml:space="preserve">Robinsons Close </t>
  </si>
  <si>
    <t>HMRC VAT</t>
  </si>
  <si>
    <t>Cathy Fleet clk sal March</t>
  </si>
  <si>
    <t>Cathy Fleet clk sal Feb</t>
  </si>
  <si>
    <t>Penneys Nov</t>
  </si>
  <si>
    <t>Penneys Dec</t>
  </si>
  <si>
    <t xml:space="preserve">Penneys Jan </t>
  </si>
  <si>
    <t>31st March 2026</t>
  </si>
  <si>
    <t>Failed paymebnts reissued October</t>
  </si>
</sst>
</file>

<file path=xl/styles.xml><?xml version="1.0" encoding="utf-8"?>
<styleSheet xmlns="http://schemas.openxmlformats.org/spreadsheetml/2006/main">
  <numFmts count="5">
    <numFmt numFmtId="164" formatCode="0.00;[Red]0.00"/>
    <numFmt numFmtId="165" formatCode="[$-F800]dddd\,\ mmmm\ dd\,\ yyyy"/>
    <numFmt numFmtId="166" formatCode="dd/mm/yyyy;@"/>
    <numFmt numFmtId="167" formatCode="&quot;£&quot;#,##0.00"/>
    <numFmt numFmtId="168" formatCode="&quot;£&quot;#,##0"/>
  </numFmts>
  <fonts count="2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sz val="8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color theme="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7F7F7F"/>
        <bgColor rgb="FF7F7F7F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6">
    <xf numFmtId="0" fontId="0" fillId="0" borderId="0" xfId="0"/>
    <xf numFmtId="164" fontId="3" fillId="0" borderId="1" xfId="0" applyNumberFormat="1" applyFont="1" applyBorder="1" applyAlignment="1"/>
    <xf numFmtId="164" fontId="4" fillId="0" borderId="1" xfId="0" applyNumberFormat="1" applyFont="1" applyBorder="1" applyAlignment="1"/>
    <xf numFmtId="164" fontId="4" fillId="0" borderId="1" xfId="0" applyNumberFormat="1" applyFont="1" applyBorder="1" applyAlignment="1">
      <alignment wrapText="1"/>
    </xf>
    <xf numFmtId="164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/>
    <xf numFmtId="164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/>
    <xf numFmtId="2" fontId="3" fillId="0" borderId="1" xfId="0" applyNumberFormat="1" applyFont="1" applyBorder="1" applyAlignment="1"/>
    <xf numFmtId="0" fontId="0" fillId="0" borderId="1" xfId="0" applyBorder="1"/>
    <xf numFmtId="164" fontId="3" fillId="2" borderId="1" xfId="0" applyNumberFormat="1" applyFont="1" applyFill="1" applyBorder="1"/>
    <xf numFmtId="0" fontId="0" fillId="2" borderId="1" xfId="0" applyFill="1" applyBorder="1"/>
    <xf numFmtId="0" fontId="0" fillId="0" borderId="1" xfId="0" applyBorder="1" applyAlignment="1">
      <alignment horizontal="center"/>
    </xf>
    <xf numFmtId="164" fontId="4" fillId="2" borderId="1" xfId="0" applyNumberFormat="1" applyFont="1" applyFill="1" applyBorder="1"/>
    <xf numFmtId="164" fontId="4" fillId="2" borderId="1" xfId="0" applyNumberFormat="1" applyFont="1" applyFill="1" applyBorder="1" applyAlignment="1">
      <alignment wrapText="1"/>
    </xf>
    <xf numFmtId="0" fontId="2" fillId="0" borderId="1" xfId="0" applyFont="1" applyBorder="1"/>
    <xf numFmtId="164" fontId="5" fillId="2" borderId="1" xfId="0" applyNumberFormat="1" applyFont="1" applyFill="1" applyBorder="1"/>
    <xf numFmtId="0" fontId="0" fillId="0" borderId="0" xfId="0" applyBorder="1" applyAlignment="1"/>
    <xf numFmtId="2" fontId="3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/>
    <xf numFmtId="166" fontId="4" fillId="0" borderId="1" xfId="0" applyNumberFormat="1" applyFont="1" applyFill="1" applyBorder="1" applyAlignment="1"/>
    <xf numFmtId="2" fontId="4" fillId="0" borderId="1" xfId="0" applyNumberFormat="1" applyFont="1" applyFill="1" applyBorder="1" applyAlignment="1"/>
    <xf numFmtId="2" fontId="4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9" fillId="0" borderId="1" xfId="0" applyFont="1" applyFill="1" applyBorder="1"/>
    <xf numFmtId="0" fontId="0" fillId="0" borderId="1" xfId="0" applyFill="1" applyBorder="1"/>
    <xf numFmtId="0" fontId="10" fillId="0" borderId="1" xfId="0" applyFont="1" applyFill="1" applyBorder="1"/>
    <xf numFmtId="166" fontId="4" fillId="0" borderId="1" xfId="0" applyNumberFormat="1" applyFont="1" applyBorder="1" applyAlignment="1"/>
    <xf numFmtId="2" fontId="7" fillId="0" borderId="0" xfId="0" applyNumberFormat="1" applyFont="1"/>
    <xf numFmtId="0" fontId="11" fillId="0" borderId="0" xfId="0" applyFont="1"/>
    <xf numFmtId="2" fontId="4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vertical="top" wrapText="1"/>
    </xf>
    <xf numFmtId="2" fontId="4" fillId="0" borderId="1" xfId="0" applyNumberFormat="1" applyFont="1" applyBorder="1" applyAlignment="1">
      <alignment wrapText="1"/>
    </xf>
    <xf numFmtId="2" fontId="3" fillId="0" borderId="1" xfId="0" applyNumberFormat="1" applyFont="1" applyBorder="1" applyAlignment="1">
      <alignment horizontal="center" wrapText="1"/>
    </xf>
    <xf numFmtId="2" fontId="3" fillId="0" borderId="1" xfId="0" applyNumberFormat="1" applyFont="1" applyBorder="1"/>
    <xf numFmtId="2" fontId="4" fillId="0" borderId="1" xfId="0" applyNumberFormat="1" applyFont="1" applyFill="1" applyBorder="1"/>
    <xf numFmtId="0" fontId="9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2" fontId="4" fillId="0" borderId="1" xfId="0" applyNumberFormat="1" applyFont="1" applyFill="1" applyBorder="1" applyAlignment="1">
      <alignment horizontal="right"/>
    </xf>
    <xf numFmtId="0" fontId="0" fillId="0" borderId="1" xfId="0" applyFill="1" applyBorder="1" applyAlignment="1">
      <alignment horizontal="left" vertical="top" wrapText="1"/>
    </xf>
    <xf numFmtId="2" fontId="4" fillId="0" borderId="1" xfId="0" applyNumberFormat="1" applyFont="1" applyFill="1" applyBorder="1" applyAlignment="1">
      <alignment horizontal="left"/>
    </xf>
    <xf numFmtId="4" fontId="4" fillId="0" borderId="1" xfId="0" applyNumberFormat="1" applyFont="1" applyFill="1" applyBorder="1" applyAlignment="1"/>
    <xf numFmtId="4" fontId="4" fillId="0" borderId="1" xfId="0" applyNumberFormat="1" applyFont="1" applyFill="1" applyBorder="1" applyAlignment="1">
      <alignment horizontal="left"/>
    </xf>
    <xf numFmtId="2" fontId="3" fillId="0" borderId="1" xfId="0" applyNumberFormat="1" applyFont="1" applyBorder="1" applyAlignment="1">
      <alignment horizontal="centerContinuous"/>
    </xf>
    <xf numFmtId="4" fontId="3" fillId="0" borderId="1" xfId="0" applyNumberFormat="1" applyFont="1" applyBorder="1"/>
    <xf numFmtId="0" fontId="11" fillId="0" borderId="1" xfId="0" applyFont="1" applyBorder="1" applyAlignment="1">
      <alignment wrapText="1"/>
    </xf>
    <xf numFmtId="0" fontId="2" fillId="0" borderId="1" xfId="0" applyFont="1" applyFill="1" applyBorder="1" applyAlignment="1">
      <alignment horizontal="center"/>
    </xf>
    <xf numFmtId="0" fontId="0" fillId="5" borderId="1" xfId="0" applyFill="1" applyBorder="1"/>
    <xf numFmtId="0" fontId="0" fillId="7" borderId="1" xfId="0" applyFill="1" applyBorder="1"/>
    <xf numFmtId="0" fontId="15" fillId="0" borderId="1" xfId="0" applyFont="1" applyBorder="1" applyAlignment="1">
      <alignment horizontal="left" vertical="top" wrapText="1"/>
    </xf>
    <xf numFmtId="167" fontId="0" fillId="8" borderId="1" xfId="0" applyNumberFormat="1" applyFill="1" applyBorder="1"/>
    <xf numFmtId="0" fontId="15" fillId="0" borderId="1" xfId="0" applyFont="1" applyFill="1" applyBorder="1" applyAlignment="1">
      <alignment horizontal="left" vertical="top" wrapText="1"/>
    </xf>
    <xf numFmtId="0" fontId="12" fillId="0" borderId="1" xfId="0" applyFont="1" applyBorder="1" applyAlignment="1">
      <alignment horizontal="right" vertical="top" wrapText="1"/>
    </xf>
    <xf numFmtId="167" fontId="13" fillId="3" borderId="1" xfId="0" applyNumberFormat="1" applyFont="1" applyFill="1" applyBorder="1"/>
    <xf numFmtId="0" fontId="12" fillId="0" borderId="1" xfId="0" applyFont="1" applyBorder="1" applyAlignment="1">
      <alignment horizontal="right" wrapText="1"/>
    </xf>
    <xf numFmtId="0" fontId="14" fillId="4" borderId="1" xfId="0" applyFont="1" applyFill="1" applyBorder="1" applyAlignment="1">
      <alignment horizontal="right" vertical="top" wrapText="1"/>
    </xf>
    <xf numFmtId="167" fontId="13" fillId="4" borderId="1" xfId="0" applyNumberFormat="1" applyFont="1" applyFill="1" applyBorder="1"/>
    <xf numFmtId="0" fontId="14" fillId="0" borderId="1" xfId="0" applyFont="1" applyBorder="1" applyAlignment="1">
      <alignment horizontal="right" vertical="top" wrapText="1"/>
    </xf>
    <xf numFmtId="167" fontId="13" fillId="3" borderId="1" xfId="0" applyNumberFormat="1" applyFont="1" applyFill="1" applyBorder="1" applyAlignment="1">
      <alignment wrapText="1"/>
    </xf>
    <xf numFmtId="167" fontId="13" fillId="3" borderId="1" xfId="0" applyNumberFormat="1" applyFont="1" applyFill="1" applyBorder="1" applyAlignment="1"/>
    <xf numFmtId="167" fontId="13" fillId="6" borderId="1" xfId="0" applyNumberFormat="1" applyFont="1" applyFill="1" applyBorder="1"/>
    <xf numFmtId="0" fontId="12" fillId="0" borderId="1" xfId="0" applyFont="1" applyFill="1" applyBorder="1" applyAlignment="1">
      <alignment horizontal="right" wrapText="1"/>
    </xf>
    <xf numFmtId="14" fontId="0" fillId="0" borderId="1" xfId="0" applyNumberFormat="1" applyBorder="1"/>
    <xf numFmtId="0" fontId="0" fillId="0" borderId="1" xfId="0" applyFont="1" applyBorder="1"/>
    <xf numFmtId="0" fontId="16" fillId="0" borderId="1" xfId="0" applyFont="1" applyBorder="1"/>
    <xf numFmtId="0" fontId="15" fillId="0" borderId="1" xfId="0" applyFont="1" applyBorder="1"/>
    <xf numFmtId="0" fontId="16" fillId="0" borderId="1" xfId="0" applyFont="1" applyFill="1" applyBorder="1"/>
    <xf numFmtId="0" fontId="1" fillId="2" borderId="1" xfId="0" applyFont="1" applyFill="1" applyBorder="1"/>
    <xf numFmtId="14" fontId="0" fillId="2" borderId="1" xfId="0" applyNumberFormat="1" applyFill="1" applyBorder="1"/>
    <xf numFmtId="0" fontId="2" fillId="0" borderId="4" xfId="0" applyFont="1" applyBorder="1" applyAlignment="1">
      <alignment horizontal="center" vertical="center"/>
    </xf>
    <xf numFmtId="0" fontId="0" fillId="0" borderId="4" xfId="0" applyFont="1" applyBorder="1" applyAlignment="1"/>
    <xf numFmtId="0" fontId="0" fillId="0" borderId="7" xfId="0" applyFont="1" applyBorder="1" applyAlignment="1"/>
    <xf numFmtId="168" fontId="0" fillId="0" borderId="4" xfId="0" applyNumberFormat="1" applyFont="1" applyBorder="1" applyAlignment="1"/>
    <xf numFmtId="0" fontId="0" fillId="0" borderId="0" xfId="0" applyFont="1" applyAlignment="1"/>
    <xf numFmtId="168" fontId="0" fillId="0" borderId="0" xfId="0" applyNumberFormat="1" applyFont="1" applyAlignment="1"/>
    <xf numFmtId="168" fontId="11" fillId="9" borderId="4" xfId="0" applyNumberFormat="1" applyFont="1" applyFill="1" applyBorder="1" applyAlignment="1"/>
    <xf numFmtId="0" fontId="11" fillId="9" borderId="4" xfId="0" applyFont="1" applyFill="1" applyBorder="1" applyAlignment="1"/>
    <xf numFmtId="0" fontId="11" fillId="9" borderId="7" xfId="0" applyFont="1" applyFill="1" applyBorder="1" applyAlignment="1"/>
    <xf numFmtId="164" fontId="19" fillId="0" borderId="1" xfId="0" applyNumberFormat="1" applyFont="1" applyBorder="1" applyAlignment="1"/>
    <xf numFmtId="164" fontId="19" fillId="0" borderId="1" xfId="0" applyNumberFormat="1" applyFont="1" applyBorder="1"/>
    <xf numFmtId="0" fontId="9" fillId="0" borderId="1" xfId="0" applyFont="1" applyFill="1" applyBorder="1" applyAlignment="1">
      <alignment horizontal="left" vertical="top" wrapText="1"/>
    </xf>
    <xf numFmtId="164" fontId="0" fillId="0" borderId="1" xfId="0" applyNumberFormat="1" applyBorder="1"/>
    <xf numFmtId="164" fontId="5" fillId="0" borderId="1" xfId="0" applyNumberFormat="1" applyFont="1" applyBorder="1" applyAlignment="1"/>
    <xf numFmtId="164" fontId="5" fillId="0" borderId="1" xfId="0" applyNumberFormat="1" applyFont="1" applyBorder="1"/>
    <xf numFmtId="2" fontId="3" fillId="0" borderId="1" xfId="0" applyNumberFormat="1" applyFont="1" applyFill="1" applyBorder="1" applyAlignment="1"/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15" fillId="0" borderId="1" xfId="0" applyFont="1" applyBorder="1" applyAlignment="1">
      <alignment horizontal="right" wrapText="1"/>
    </xf>
    <xf numFmtId="0" fontId="15" fillId="9" borderId="1" xfId="0" applyFont="1" applyFill="1" applyBorder="1" applyAlignment="1">
      <alignment horizontal="right" vertical="top" wrapText="1"/>
    </xf>
    <xf numFmtId="167" fontId="0" fillId="9" borderId="1" xfId="0" applyNumberFormat="1" applyFill="1" applyBorder="1"/>
    <xf numFmtId="0" fontId="0" fillId="9" borderId="1" xfId="0" applyFill="1" applyBorder="1"/>
    <xf numFmtId="0" fontId="2" fillId="9" borderId="1" xfId="0" applyFont="1" applyFill="1" applyBorder="1"/>
    <xf numFmtId="0" fontId="1" fillId="0" borderId="0" xfId="0" applyFont="1"/>
    <xf numFmtId="0" fontId="12" fillId="9" borderId="1" xfId="0" applyFont="1" applyFill="1" applyBorder="1" applyAlignment="1">
      <alignment horizontal="right" wrapText="1"/>
    </xf>
    <xf numFmtId="167" fontId="13" fillId="10" borderId="1" xfId="0" applyNumberFormat="1" applyFont="1" applyFill="1" applyBorder="1" applyAlignment="1">
      <alignment wrapText="1"/>
    </xf>
    <xf numFmtId="0" fontId="12" fillId="9" borderId="1" xfId="0" applyFont="1" applyFill="1" applyBorder="1" applyAlignment="1">
      <alignment horizontal="right" vertical="top" wrapText="1"/>
    </xf>
    <xf numFmtId="167" fontId="13" fillId="10" borderId="1" xfId="0" applyNumberFormat="1" applyFont="1" applyFill="1" applyBorder="1"/>
    <xf numFmtId="0" fontId="0" fillId="0" borderId="0" xfId="0" applyBorder="1"/>
    <xf numFmtId="0" fontId="2" fillId="0" borderId="0" xfId="0" applyFont="1" applyBorder="1"/>
    <xf numFmtId="0" fontId="0" fillId="2" borderId="0" xfId="0" applyFill="1" applyBorder="1"/>
    <xf numFmtId="2" fontId="4" fillId="0" borderId="9" xfId="0" applyNumberFormat="1" applyFont="1" applyFill="1" applyBorder="1" applyAlignment="1">
      <alignment wrapText="1"/>
    </xf>
    <xf numFmtId="2" fontId="4" fillId="0" borderId="9" xfId="0" applyNumberFormat="1" applyFont="1" applyFill="1" applyBorder="1" applyAlignment="1"/>
    <xf numFmtId="164" fontId="4" fillId="9" borderId="1" xfId="0" applyNumberFormat="1" applyFont="1" applyFill="1" applyBorder="1" applyAlignment="1"/>
    <xf numFmtId="164" fontId="5" fillId="9" borderId="1" xfId="0" applyNumberFormat="1" applyFont="1" applyFill="1" applyBorder="1" applyAlignment="1"/>
    <xf numFmtId="0" fontId="0" fillId="0" borderId="0" xfId="0" applyFont="1"/>
    <xf numFmtId="14" fontId="0" fillId="0" borderId="0" xfId="0" applyNumberFormat="1" applyBorder="1"/>
    <xf numFmtId="0" fontId="2" fillId="2" borderId="1" xfId="0" applyFont="1" applyFill="1" applyBorder="1"/>
    <xf numFmtId="14" fontId="0" fillId="2" borderId="0" xfId="0" applyNumberFormat="1" applyFill="1" applyBorder="1"/>
    <xf numFmtId="0" fontId="1" fillId="2" borderId="0" xfId="0" applyFont="1" applyFill="1" applyBorder="1"/>
    <xf numFmtId="0" fontId="0" fillId="0" borderId="9" xfId="0" applyFill="1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5" fontId="4" fillId="0" borderId="1" xfId="0" applyNumberFormat="1" applyFont="1" applyBorder="1" applyAlignment="1">
      <alignment horizontal="left"/>
    </xf>
    <xf numFmtId="0" fontId="7" fillId="0" borderId="2" xfId="0" applyFont="1" applyBorder="1" applyAlignment="1"/>
    <xf numFmtId="0" fontId="0" fillId="0" borderId="2" xfId="0" applyBorder="1" applyAlignment="1"/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1" fillId="9" borderId="4" xfId="0" applyFont="1" applyFill="1" applyBorder="1" applyAlignment="1">
      <alignment horizontal="center"/>
    </xf>
    <xf numFmtId="0" fontId="17" fillId="9" borderId="7" xfId="0" applyFont="1" applyFill="1" applyBorder="1" applyAlignment="1">
      <alignment horizontal="center" vertical="center"/>
    </xf>
    <xf numFmtId="0" fontId="18" fillId="9" borderId="8" xfId="0" applyFont="1" applyFill="1" applyBorder="1" applyAlignment="1">
      <alignment vertical="center"/>
    </xf>
    <xf numFmtId="0" fontId="0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E16" sqref="E16"/>
    </sheetView>
  </sheetViews>
  <sheetFormatPr defaultRowHeight="14.4"/>
  <cols>
    <col min="1" max="1" width="37.77734375" customWidth="1"/>
    <col min="2" max="2" width="21" customWidth="1"/>
    <col min="3" max="3" width="23.21875" customWidth="1"/>
    <col min="4" max="4" width="10.21875" bestFit="1" customWidth="1"/>
    <col min="5" max="5" width="22.44140625" customWidth="1"/>
    <col min="10" max="10" width="8.88671875" customWidth="1"/>
    <col min="13" max="14" width="8.88671875" customWidth="1"/>
  </cols>
  <sheetData>
    <row r="1" spans="1:5">
      <c r="A1" s="112" t="s">
        <v>0</v>
      </c>
      <c r="B1" s="113"/>
      <c r="C1" s="113"/>
      <c r="D1" s="113"/>
      <c r="E1" s="113"/>
    </row>
    <row r="2" spans="1:5" ht="15.6">
      <c r="A2" s="1"/>
      <c r="B2" s="2" t="s">
        <v>1</v>
      </c>
      <c r="C2" s="2"/>
      <c r="D2" s="2" t="s">
        <v>1</v>
      </c>
      <c r="E2" s="2"/>
    </row>
    <row r="3" spans="1:5" ht="15.6">
      <c r="A3" s="1"/>
      <c r="B3" s="3" t="s">
        <v>25</v>
      </c>
      <c r="C3" s="4" t="s">
        <v>2</v>
      </c>
      <c r="D3" s="114" t="s">
        <v>361</v>
      </c>
      <c r="E3" s="114"/>
    </row>
    <row r="4" spans="1:5" ht="15.6">
      <c r="A4" s="1"/>
      <c r="B4" s="2"/>
      <c r="C4" s="2"/>
      <c r="D4" s="2"/>
      <c r="E4" s="2"/>
    </row>
    <row r="5" spans="1:5" ht="15.6">
      <c r="A5" s="2"/>
      <c r="B5" s="5" t="s">
        <v>3</v>
      </c>
      <c r="C5" s="2"/>
      <c r="D5" s="80">
        <v>46075.48</v>
      </c>
      <c r="E5" s="2"/>
    </row>
    <row r="6" spans="1:5" ht="15.6">
      <c r="A6" s="2" t="s">
        <v>4</v>
      </c>
      <c r="B6" s="5" t="s">
        <v>5</v>
      </c>
      <c r="C6" s="2"/>
      <c r="D6" s="80">
        <v>13628.99</v>
      </c>
      <c r="E6" s="2"/>
    </row>
    <row r="7" spans="1:5" ht="15.6">
      <c r="A7" s="2"/>
      <c r="B7" s="5" t="s">
        <v>6</v>
      </c>
      <c r="C7" s="2"/>
      <c r="D7" s="80">
        <v>29479.43</v>
      </c>
      <c r="E7" s="2"/>
    </row>
    <row r="8" spans="1:5" ht="15.6">
      <c r="A8" s="2"/>
      <c r="B8" s="6"/>
      <c r="C8" s="2"/>
      <c r="D8" s="80"/>
      <c r="E8" s="2"/>
    </row>
    <row r="9" spans="1:5" ht="15.6">
      <c r="A9" s="2" t="s">
        <v>7</v>
      </c>
      <c r="B9" s="2" t="s">
        <v>8</v>
      </c>
      <c r="C9" s="2"/>
      <c r="D9" s="84">
        <f>SUM(D5+D6+D7)</f>
        <v>89183.9</v>
      </c>
      <c r="E9" s="1"/>
    </row>
    <row r="10" spans="1:5" ht="15.6">
      <c r="A10" s="2"/>
      <c r="B10" s="2"/>
      <c r="C10" s="2"/>
      <c r="D10" s="84"/>
      <c r="E10" s="1"/>
    </row>
    <row r="11" spans="1:5" ht="15.6">
      <c r="A11" s="104"/>
      <c r="B11" s="104" t="s">
        <v>313</v>
      </c>
      <c r="C11" s="104"/>
      <c r="D11" s="105">
        <f>SUM(D6+D7)</f>
        <v>43108.42</v>
      </c>
      <c r="E11" s="1"/>
    </row>
    <row r="12" spans="1:5" ht="15.6">
      <c r="A12" s="5"/>
      <c r="B12" s="5"/>
      <c r="C12" s="5"/>
      <c r="D12" s="81"/>
      <c r="E12" s="5"/>
    </row>
    <row r="13" spans="1:5" ht="15.6">
      <c r="A13" s="2" t="s">
        <v>193</v>
      </c>
      <c r="B13" s="5"/>
      <c r="C13" s="5"/>
      <c r="D13" s="81">
        <v>5067.87</v>
      </c>
      <c r="E13" s="1"/>
    </row>
    <row r="14" spans="1:5" ht="15.6">
      <c r="A14" s="2" t="s">
        <v>194</v>
      </c>
      <c r="B14" s="5"/>
      <c r="C14" s="5"/>
      <c r="D14" s="81">
        <v>48226.68</v>
      </c>
      <c r="E14" s="1"/>
    </row>
    <row r="15" spans="1:5" ht="15.6">
      <c r="A15" s="2" t="s">
        <v>195</v>
      </c>
      <c r="B15" s="5"/>
      <c r="C15" s="5"/>
      <c r="D15" s="81">
        <v>28292.63</v>
      </c>
      <c r="E15" s="1"/>
    </row>
    <row r="16" spans="1:5" ht="15.6">
      <c r="A16" s="2" t="s">
        <v>9</v>
      </c>
      <c r="B16" s="5"/>
      <c r="C16" s="5"/>
      <c r="D16" s="81">
        <v>105654.59</v>
      </c>
      <c r="E16" s="7"/>
    </row>
    <row r="17" spans="1:5" ht="15.6">
      <c r="A17" s="2" t="s">
        <v>10</v>
      </c>
      <c r="B17" s="5"/>
      <c r="C17" s="5"/>
      <c r="D17" s="81">
        <v>98057.87</v>
      </c>
      <c r="E17" s="8"/>
    </row>
    <row r="18" spans="1:5" ht="15.6">
      <c r="A18" s="2" t="s">
        <v>11</v>
      </c>
      <c r="B18" s="5"/>
      <c r="C18" s="5"/>
      <c r="D18" s="85">
        <f>SUM(D13+D14+D15+D16-D17)</f>
        <v>89183.900000000023</v>
      </c>
      <c r="E18" s="1"/>
    </row>
    <row r="19" spans="1:5" ht="15.6">
      <c r="A19" s="2"/>
      <c r="B19" s="5"/>
      <c r="C19" s="5"/>
      <c r="D19" s="81"/>
      <c r="E19" s="1"/>
    </row>
    <row r="20" spans="1:5">
      <c r="A20" s="9"/>
      <c r="B20" s="9"/>
      <c r="C20" s="9"/>
      <c r="D20" s="83"/>
      <c r="E20" s="9"/>
    </row>
    <row r="21" spans="1:5" ht="15.6">
      <c r="A21" s="10" t="s">
        <v>12</v>
      </c>
      <c r="B21" s="11"/>
      <c r="C21" s="9"/>
      <c r="D21" s="12"/>
      <c r="E21" s="9"/>
    </row>
    <row r="22" spans="1:5" ht="15.6">
      <c r="A22" s="13" t="s">
        <v>13</v>
      </c>
      <c r="B22" s="11">
        <v>45</v>
      </c>
      <c r="C22" s="9"/>
      <c r="D22" s="9"/>
      <c r="E22" s="9"/>
    </row>
    <row r="23" spans="1:5" ht="15.6">
      <c r="A23" s="13" t="s">
        <v>14</v>
      </c>
      <c r="B23" s="11">
        <v>20</v>
      </c>
      <c r="C23" s="9"/>
      <c r="D23" s="9"/>
      <c r="E23" s="9"/>
    </row>
    <row r="24" spans="1:5" ht="15.6">
      <c r="A24" s="14" t="s">
        <v>15</v>
      </c>
      <c r="B24" s="11">
        <v>20</v>
      </c>
      <c r="C24" s="9"/>
      <c r="D24" s="9"/>
      <c r="E24" s="9"/>
    </row>
    <row r="25" spans="1:5" ht="15.6">
      <c r="A25" s="13" t="s">
        <v>16</v>
      </c>
      <c r="B25" s="11">
        <v>10</v>
      </c>
      <c r="C25" s="9"/>
      <c r="D25" s="9"/>
      <c r="E25" s="9"/>
    </row>
    <row r="26" spans="1:5" ht="15.6">
      <c r="A26" s="14" t="s">
        <v>17</v>
      </c>
      <c r="B26" s="11">
        <v>5</v>
      </c>
      <c r="C26" s="9"/>
      <c r="D26" s="9"/>
      <c r="E26" s="9"/>
    </row>
    <row r="27" spans="1:5">
      <c r="A27" s="15" t="s">
        <v>18</v>
      </c>
      <c r="B27" s="9"/>
      <c r="C27" s="9"/>
      <c r="D27" s="15"/>
      <c r="E27" s="9"/>
    </row>
    <row r="28" spans="1:5">
      <c r="A28" s="9"/>
      <c r="B28" s="9"/>
      <c r="C28" s="9"/>
      <c r="D28" s="9"/>
      <c r="E28" s="9"/>
    </row>
    <row r="29" spans="1:5">
      <c r="A29" s="16" t="s">
        <v>19</v>
      </c>
      <c r="B29" s="9"/>
      <c r="C29" s="9" t="s">
        <v>20</v>
      </c>
      <c r="D29" s="9"/>
      <c r="E29" s="9"/>
    </row>
    <row r="30" spans="1:5">
      <c r="A30" s="15"/>
      <c r="B30" s="9"/>
      <c r="C30" s="9"/>
      <c r="D30" s="9"/>
      <c r="E30" s="9"/>
    </row>
    <row r="31" spans="1:5">
      <c r="A31" s="15" t="s">
        <v>21</v>
      </c>
      <c r="B31" s="9"/>
      <c r="C31" s="9" t="s">
        <v>22</v>
      </c>
      <c r="D31" s="9"/>
      <c r="E31" s="9"/>
    </row>
    <row r="32" spans="1:5">
      <c r="A32" s="15"/>
      <c r="B32" s="9"/>
      <c r="C32" s="9"/>
      <c r="D32" s="9"/>
      <c r="E32" s="9"/>
    </row>
    <row r="33" spans="1:5">
      <c r="A33" s="15" t="s">
        <v>23</v>
      </c>
      <c r="B33" s="9"/>
      <c r="C33" s="9" t="s">
        <v>24</v>
      </c>
      <c r="D33" s="9"/>
      <c r="E33" s="9"/>
    </row>
  </sheetData>
  <mergeCells count="2">
    <mergeCell ref="A1:E1"/>
    <mergeCell ref="D3:E3"/>
  </mergeCells>
  <pageMargins left="0.70866141732283472" right="0.70866141732283472" top="0.74803149606299213" bottom="0" header="0.31496062992125984" footer="0"/>
  <pageSetup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M114"/>
  <sheetViews>
    <sheetView tabSelected="1" zoomScale="75" zoomScaleNormal="75" workbookViewId="0">
      <pane xSplit="4" ySplit="2" topLeftCell="E81" activePane="bottomRight" state="frozen"/>
      <selection pane="topRight" activeCell="E1" sqref="E1"/>
      <selection pane="bottomLeft" activeCell="A3" sqref="A3"/>
      <selection pane="bottomRight" activeCell="I24" sqref="I24"/>
    </sheetView>
  </sheetViews>
  <sheetFormatPr defaultRowHeight="14.4"/>
  <cols>
    <col min="1" max="1" width="12.88671875" customWidth="1"/>
    <col min="2" max="2" width="36.6640625" customWidth="1"/>
    <col min="3" max="3" width="11.44140625" customWidth="1"/>
    <col min="4" max="4" width="10.21875" bestFit="1" customWidth="1"/>
    <col min="5" max="6" width="9" bestFit="1" customWidth="1"/>
    <col min="7" max="7" width="10.109375" bestFit="1" customWidth="1"/>
    <col min="8" max="8" width="9.77734375" customWidth="1"/>
    <col min="9" max="10" width="10.109375" customWidth="1"/>
    <col min="11" max="11" width="9" bestFit="1" customWidth="1"/>
    <col min="13" max="13" width="11.33203125" bestFit="1" customWidth="1"/>
    <col min="14" max="14" width="12.44140625" customWidth="1"/>
    <col min="15" max="15" width="14.21875" customWidth="1"/>
    <col min="16" max="17" width="11.5546875" customWidth="1"/>
    <col min="18" max="19" width="9" bestFit="1" customWidth="1"/>
    <col min="20" max="20" width="12.77734375" customWidth="1"/>
    <col min="21" max="21" width="15.21875" customWidth="1"/>
    <col min="23" max="23" width="10.21875" bestFit="1" customWidth="1"/>
    <col min="24" max="24" width="9" bestFit="1" customWidth="1"/>
    <col min="28" max="28" width="10" customWidth="1"/>
    <col min="31" max="31" width="9.44140625" customWidth="1"/>
    <col min="35" max="35" width="14.88671875" customWidth="1"/>
    <col min="37" max="37" width="11.109375" customWidth="1"/>
    <col min="38" max="38" width="7.6640625" customWidth="1"/>
    <col min="39" max="39" width="14.109375" customWidth="1"/>
  </cols>
  <sheetData>
    <row r="1" spans="1:38" ht="18">
      <c r="A1" s="115" t="s">
        <v>67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7"/>
    </row>
    <row r="2" spans="1:38" ht="46.8">
      <c r="A2" s="8" t="s">
        <v>26</v>
      </c>
      <c r="B2" s="8" t="s">
        <v>27</v>
      </c>
      <c r="C2" s="8" t="s">
        <v>28</v>
      </c>
      <c r="D2" s="18" t="s">
        <v>29</v>
      </c>
      <c r="E2" s="18" t="s">
        <v>30</v>
      </c>
      <c r="F2" s="18" t="s">
        <v>31</v>
      </c>
      <c r="G2" s="18" t="s">
        <v>32</v>
      </c>
      <c r="H2" s="18" t="s">
        <v>33</v>
      </c>
      <c r="I2" s="18" t="s">
        <v>34</v>
      </c>
      <c r="J2" s="18" t="s">
        <v>250</v>
      </c>
      <c r="K2" s="18" t="s">
        <v>35</v>
      </c>
      <c r="L2" s="18" t="s">
        <v>36</v>
      </c>
      <c r="M2" s="18" t="s">
        <v>37</v>
      </c>
      <c r="N2" s="18" t="s">
        <v>38</v>
      </c>
      <c r="O2" s="18" t="s">
        <v>39</v>
      </c>
      <c r="P2" s="18" t="s">
        <v>40</v>
      </c>
      <c r="Q2" s="18" t="s">
        <v>41</v>
      </c>
      <c r="R2" s="18" t="s">
        <v>42</v>
      </c>
      <c r="S2" s="18" t="s">
        <v>220</v>
      </c>
      <c r="T2" s="18" t="s">
        <v>43</v>
      </c>
      <c r="U2" s="18" t="s">
        <v>44</v>
      </c>
      <c r="V2" s="18" t="s">
        <v>13</v>
      </c>
      <c r="W2" s="8" t="s">
        <v>45</v>
      </c>
      <c r="X2" s="8" t="s">
        <v>46</v>
      </c>
      <c r="Y2" s="8" t="s">
        <v>14</v>
      </c>
      <c r="Z2" s="8" t="s">
        <v>47</v>
      </c>
      <c r="AA2" s="18" t="s">
        <v>48</v>
      </c>
      <c r="AB2" s="18" t="s">
        <v>49</v>
      </c>
      <c r="AC2" s="18" t="s">
        <v>50</v>
      </c>
      <c r="AD2" s="18" t="s">
        <v>51</v>
      </c>
      <c r="AE2" s="18" t="s">
        <v>52</v>
      </c>
      <c r="AF2" s="8" t="s">
        <v>53</v>
      </c>
      <c r="AG2" s="8" t="s">
        <v>54</v>
      </c>
      <c r="AH2" s="19" t="s">
        <v>55</v>
      </c>
      <c r="AI2" s="19" t="s">
        <v>56</v>
      </c>
      <c r="AJ2" s="19" t="s">
        <v>57</v>
      </c>
      <c r="AK2" s="19" t="s">
        <v>58</v>
      </c>
      <c r="AL2" s="20" t="s">
        <v>59</v>
      </c>
    </row>
    <row r="3" spans="1:38" ht="15.6">
      <c r="A3" s="21">
        <v>45776</v>
      </c>
      <c r="B3" s="22" t="s">
        <v>199</v>
      </c>
      <c r="C3" s="22">
        <v>100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>
        <v>100</v>
      </c>
      <c r="P3" s="23"/>
      <c r="Q3" s="23"/>
      <c r="R3" s="23"/>
      <c r="S3" s="23"/>
      <c r="T3" s="23"/>
      <c r="U3" s="23"/>
      <c r="V3" s="23"/>
      <c r="W3" s="22"/>
      <c r="X3" s="22"/>
      <c r="Y3" s="22"/>
      <c r="Z3" s="22"/>
      <c r="AA3" s="23"/>
      <c r="AB3" s="23"/>
      <c r="AC3" s="23"/>
      <c r="AD3" s="23"/>
      <c r="AE3" s="22"/>
      <c r="AF3" s="22"/>
      <c r="AG3" s="22"/>
      <c r="AH3" s="24"/>
      <c r="AI3" s="24"/>
      <c r="AJ3" s="24"/>
      <c r="AK3" s="24"/>
      <c r="AL3" s="25"/>
    </row>
    <row r="4" spans="1:38" ht="15.6">
      <c r="A4" s="21">
        <v>45776</v>
      </c>
      <c r="B4" s="22" t="s">
        <v>200</v>
      </c>
      <c r="C4" s="22">
        <v>1000</v>
      </c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>
        <v>1000</v>
      </c>
      <c r="P4" s="23"/>
      <c r="Q4" s="23"/>
      <c r="R4" s="23"/>
      <c r="S4" s="23"/>
      <c r="T4" s="23"/>
      <c r="U4" s="23"/>
      <c r="V4" s="23"/>
      <c r="W4" s="22"/>
      <c r="X4" s="22"/>
      <c r="Y4" s="22"/>
      <c r="Z4" s="22"/>
      <c r="AA4" s="23"/>
      <c r="AB4" s="23"/>
      <c r="AC4" s="23"/>
      <c r="AD4" s="23"/>
      <c r="AE4" s="22"/>
      <c r="AF4" s="22"/>
      <c r="AG4" s="22"/>
      <c r="AH4" s="24"/>
      <c r="AI4" s="24"/>
      <c r="AJ4" s="24"/>
      <c r="AK4" s="24"/>
      <c r="AL4" s="25"/>
    </row>
    <row r="5" spans="1:38" ht="15.6">
      <c r="A5" s="21">
        <v>45776</v>
      </c>
      <c r="B5" s="23" t="s">
        <v>61</v>
      </c>
      <c r="C5" s="22">
        <v>1500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>
        <v>1500</v>
      </c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6"/>
      <c r="AI5" s="26"/>
      <c r="AJ5" s="26"/>
      <c r="AK5" s="26"/>
      <c r="AL5" s="26"/>
    </row>
    <row r="6" spans="1:38" ht="30.6">
      <c r="A6" s="21"/>
      <c r="B6" s="23" t="s">
        <v>362</v>
      </c>
      <c r="C6" s="22">
        <v>-1500</v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>
        <v>-1500</v>
      </c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6"/>
      <c r="AI6" s="26"/>
      <c r="AJ6" s="26"/>
      <c r="AK6" s="26"/>
      <c r="AL6" s="26"/>
    </row>
    <row r="7" spans="1:38" ht="15.6">
      <c r="A7" s="21">
        <v>45776</v>
      </c>
      <c r="B7" s="23" t="s">
        <v>60</v>
      </c>
      <c r="C7" s="22">
        <v>500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>
        <v>500</v>
      </c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6"/>
      <c r="AI7" s="26"/>
      <c r="AJ7" s="26"/>
      <c r="AK7" s="26"/>
      <c r="AL7" s="26"/>
    </row>
    <row r="8" spans="1:38" ht="15.6">
      <c r="A8" s="21">
        <v>45776</v>
      </c>
      <c r="B8" s="23" t="s">
        <v>201</v>
      </c>
      <c r="C8" s="22">
        <v>300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>
        <v>300</v>
      </c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6"/>
      <c r="AI8" s="26"/>
      <c r="AJ8" s="26"/>
      <c r="AK8" s="26"/>
      <c r="AL8" s="26"/>
    </row>
    <row r="9" spans="1:38" ht="15.6">
      <c r="A9" s="21">
        <v>45776</v>
      </c>
      <c r="B9" s="23" t="s">
        <v>202</v>
      </c>
      <c r="C9" s="22">
        <v>550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>
        <v>550</v>
      </c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6"/>
      <c r="AI9" s="26"/>
      <c r="AJ9" s="27"/>
      <c r="AK9" s="26"/>
      <c r="AL9" s="26"/>
    </row>
    <row r="10" spans="1:38" ht="15.6">
      <c r="A10" s="21">
        <v>45776</v>
      </c>
      <c r="B10" s="23" t="s">
        <v>203</v>
      </c>
      <c r="C10" s="22">
        <v>1475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>
        <v>1475</v>
      </c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6"/>
      <c r="AI10" s="26"/>
      <c r="AJ10" s="26"/>
      <c r="AK10" s="26"/>
      <c r="AL10" s="26"/>
    </row>
    <row r="11" spans="1:38" ht="15.6">
      <c r="A11" s="21">
        <v>45776</v>
      </c>
      <c r="B11" s="23" t="s">
        <v>204</v>
      </c>
      <c r="C11" s="22">
        <v>350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>
        <v>350</v>
      </c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6"/>
      <c r="AI11" s="26"/>
      <c r="AJ11" s="26"/>
      <c r="AK11" s="26"/>
      <c r="AL11" s="26"/>
    </row>
    <row r="12" spans="1:38" ht="15.6">
      <c r="A12" s="21">
        <v>45776</v>
      </c>
      <c r="B12" s="23" t="s">
        <v>57</v>
      </c>
      <c r="C12" s="22">
        <v>869</v>
      </c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6"/>
      <c r="AI12" s="26"/>
      <c r="AJ12" s="26">
        <v>869</v>
      </c>
      <c r="AK12" s="26"/>
      <c r="AL12" s="26"/>
    </row>
    <row r="13" spans="1:38" ht="15.6">
      <c r="A13" s="21">
        <v>45776</v>
      </c>
      <c r="B13" s="23" t="s">
        <v>205</v>
      </c>
      <c r="C13" s="22">
        <v>1168.8</v>
      </c>
      <c r="D13" s="22">
        <v>194.8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>
        <v>974</v>
      </c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6"/>
      <c r="AI13" s="26"/>
      <c r="AJ13" s="26"/>
      <c r="AK13" s="26"/>
      <c r="AL13" s="26"/>
    </row>
    <row r="14" spans="1:38" ht="15.6">
      <c r="A14" s="21">
        <v>45776</v>
      </c>
      <c r="B14" s="23" t="s">
        <v>206</v>
      </c>
      <c r="C14" s="22">
        <v>1443.6</v>
      </c>
      <c r="D14" s="22">
        <v>240.6</v>
      </c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>
        <v>1203</v>
      </c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6"/>
      <c r="AI14" s="26"/>
      <c r="AJ14" s="26"/>
      <c r="AK14" s="26"/>
      <c r="AL14" s="26"/>
    </row>
    <row r="15" spans="1:38" ht="15.6">
      <c r="A15" s="21">
        <v>45776</v>
      </c>
      <c r="B15" s="23" t="s">
        <v>207</v>
      </c>
      <c r="C15" s="22">
        <v>62.4</v>
      </c>
      <c r="D15" s="22">
        <v>10.4</v>
      </c>
      <c r="E15" s="22"/>
      <c r="F15" s="22"/>
      <c r="G15" s="22"/>
      <c r="H15" s="22"/>
      <c r="I15" s="22"/>
      <c r="J15" s="22"/>
      <c r="K15" s="22">
        <v>52</v>
      </c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6"/>
      <c r="AI15" s="26"/>
      <c r="AJ15" s="26"/>
      <c r="AK15" s="26"/>
      <c r="AL15" s="26"/>
    </row>
    <row r="16" spans="1:38" ht="15.6">
      <c r="A16" s="21">
        <v>45776</v>
      </c>
      <c r="B16" s="23" t="s">
        <v>208</v>
      </c>
      <c r="C16" s="22">
        <v>420.14</v>
      </c>
      <c r="D16" s="22"/>
      <c r="E16" s="22">
        <v>420.14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6"/>
      <c r="AI16" s="26"/>
      <c r="AJ16" s="26"/>
      <c r="AK16" s="26"/>
      <c r="AL16" s="26"/>
    </row>
    <row r="17" spans="1:38" ht="30.6">
      <c r="A17" s="21">
        <v>45776</v>
      </c>
      <c r="B17" s="23" t="s">
        <v>209</v>
      </c>
      <c r="C17" s="22">
        <v>98</v>
      </c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>
        <v>98</v>
      </c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6"/>
      <c r="AI17" s="26"/>
      <c r="AJ17" s="26"/>
      <c r="AK17" s="26"/>
      <c r="AL17" s="26"/>
    </row>
    <row r="18" spans="1:38" ht="30.6">
      <c r="A18" s="21">
        <v>45776</v>
      </c>
      <c r="B18" s="23" t="s">
        <v>210</v>
      </c>
      <c r="C18" s="22">
        <v>26.38</v>
      </c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>
        <v>26.38</v>
      </c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6"/>
      <c r="AI18" s="26"/>
      <c r="AJ18" s="26"/>
      <c r="AK18" s="26"/>
      <c r="AL18" s="26"/>
    </row>
    <row r="19" spans="1:38" ht="15.6">
      <c r="A19" s="21">
        <v>45776</v>
      </c>
      <c r="B19" s="23" t="s">
        <v>211</v>
      </c>
      <c r="C19" s="22">
        <v>347.74</v>
      </c>
      <c r="D19" s="22">
        <v>57.96</v>
      </c>
      <c r="E19" s="22"/>
      <c r="F19" s="22"/>
      <c r="G19" s="22">
        <v>289.77999999999997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6"/>
      <c r="AI19" s="26"/>
      <c r="AJ19" s="26"/>
      <c r="AK19" s="26"/>
      <c r="AL19" s="26"/>
    </row>
    <row r="20" spans="1:38" ht="15.6">
      <c r="A20" s="21">
        <v>45777</v>
      </c>
      <c r="B20" s="23" t="s">
        <v>212</v>
      </c>
      <c r="C20" s="22">
        <v>6</v>
      </c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>
        <v>6</v>
      </c>
      <c r="AF20" s="22"/>
      <c r="AG20" s="22"/>
      <c r="AH20" s="26"/>
      <c r="AI20" s="26"/>
      <c r="AJ20" s="26"/>
      <c r="AK20" s="26"/>
      <c r="AL20" s="26"/>
    </row>
    <row r="21" spans="1:38" ht="15.6">
      <c r="A21" s="21">
        <v>45800</v>
      </c>
      <c r="B21" s="23" t="s">
        <v>213</v>
      </c>
      <c r="C21" s="22">
        <v>4585.92</v>
      </c>
      <c r="D21" s="22"/>
      <c r="E21" s="22"/>
      <c r="F21" s="22"/>
      <c r="G21" s="22"/>
      <c r="H21" s="22"/>
      <c r="I21" s="22"/>
      <c r="J21" s="22"/>
      <c r="K21" s="22"/>
      <c r="L21" s="22"/>
      <c r="M21" s="22">
        <v>4585.92</v>
      </c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6"/>
      <c r="AI21" s="26"/>
      <c r="AJ21" s="26"/>
      <c r="AK21" s="26"/>
      <c r="AL21" s="26"/>
    </row>
    <row r="22" spans="1:38" ht="15.6">
      <c r="A22" s="21">
        <v>45800</v>
      </c>
      <c r="B22" s="23" t="s">
        <v>214</v>
      </c>
      <c r="C22" s="22">
        <v>790.98</v>
      </c>
      <c r="D22" s="22">
        <v>131.83000000000001</v>
      </c>
      <c r="E22" s="22"/>
      <c r="F22" s="22"/>
      <c r="G22" s="22">
        <v>659.15</v>
      </c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6"/>
      <c r="AI22" s="26"/>
      <c r="AJ22" s="26"/>
      <c r="AK22" s="26"/>
      <c r="AL22" s="26"/>
    </row>
    <row r="23" spans="1:38" ht="15.6">
      <c r="A23" s="21">
        <v>45800</v>
      </c>
      <c r="B23" s="23" t="s">
        <v>215</v>
      </c>
      <c r="C23" s="22">
        <v>419.94</v>
      </c>
      <c r="D23" s="22"/>
      <c r="E23" s="22">
        <v>419.94</v>
      </c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6"/>
      <c r="AI23" s="26"/>
      <c r="AJ23" s="26"/>
      <c r="AK23" s="26"/>
      <c r="AL23" s="26"/>
    </row>
    <row r="24" spans="1:38" ht="15.6">
      <c r="A24" s="21">
        <v>45800</v>
      </c>
      <c r="B24" s="23" t="s">
        <v>217</v>
      </c>
      <c r="C24" s="22">
        <v>438</v>
      </c>
      <c r="D24" s="22">
        <v>73</v>
      </c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>
        <v>365</v>
      </c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6"/>
      <c r="AI24" s="26"/>
      <c r="AJ24" s="26"/>
      <c r="AK24" s="26"/>
      <c r="AL24" s="26"/>
    </row>
    <row r="25" spans="1:38" ht="15.6">
      <c r="A25" s="21">
        <v>45800</v>
      </c>
      <c r="B25" s="23" t="s">
        <v>218</v>
      </c>
      <c r="C25" s="22">
        <v>350.4</v>
      </c>
      <c r="D25" s="22">
        <v>58.4</v>
      </c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>
        <v>292</v>
      </c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6"/>
      <c r="AI25" s="26"/>
      <c r="AJ25" s="26"/>
      <c r="AK25" s="26"/>
      <c r="AL25" s="26"/>
    </row>
    <row r="26" spans="1:38" ht="15.6">
      <c r="A26" s="21">
        <v>45800</v>
      </c>
      <c r="B26" s="23" t="s">
        <v>219</v>
      </c>
      <c r="C26" s="22">
        <v>66.92</v>
      </c>
      <c r="D26" s="22">
        <v>11.15</v>
      </c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>
        <v>55.77</v>
      </c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6"/>
      <c r="AI26" s="26"/>
      <c r="AJ26" s="26"/>
      <c r="AK26" s="26"/>
      <c r="AL26" s="26"/>
    </row>
    <row r="27" spans="1:38" ht="15.6">
      <c r="A27" s="21">
        <v>45808</v>
      </c>
      <c r="B27" s="23" t="s">
        <v>212</v>
      </c>
      <c r="C27" s="22">
        <v>6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>
        <v>6</v>
      </c>
      <c r="AF27" s="22"/>
      <c r="AG27" s="22"/>
      <c r="AH27" s="26"/>
      <c r="AI27" s="26"/>
      <c r="AJ27" s="26"/>
      <c r="AK27" s="26"/>
      <c r="AL27" s="26"/>
    </row>
    <row r="28" spans="1:38" ht="15.6">
      <c r="A28" s="21">
        <v>45838</v>
      </c>
      <c r="B28" s="23" t="s">
        <v>212</v>
      </c>
      <c r="C28" s="22">
        <v>6</v>
      </c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>
        <v>6</v>
      </c>
      <c r="AF28" s="22"/>
      <c r="AG28" s="22"/>
      <c r="AH28" s="26"/>
      <c r="AI28" s="26"/>
      <c r="AJ28" s="26"/>
      <c r="AK28" s="26"/>
      <c r="AL28" s="26"/>
    </row>
    <row r="29" spans="1:38" ht="15.6">
      <c r="A29" s="21">
        <v>45840</v>
      </c>
      <c r="B29" s="23" t="s">
        <v>248</v>
      </c>
      <c r="C29" s="22">
        <v>984</v>
      </c>
      <c r="D29" s="22">
        <v>154</v>
      </c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>
        <v>830</v>
      </c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6"/>
      <c r="AI29" s="26"/>
      <c r="AJ29" s="26"/>
      <c r="AK29" s="26"/>
      <c r="AL29" s="26"/>
    </row>
    <row r="30" spans="1:38" ht="15.6">
      <c r="A30" s="21">
        <v>45840</v>
      </c>
      <c r="B30" s="23" t="s">
        <v>240</v>
      </c>
      <c r="C30" s="22">
        <v>13.99</v>
      </c>
      <c r="D30" s="22"/>
      <c r="E30" s="22"/>
      <c r="F30" s="22">
        <v>13.99</v>
      </c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6"/>
      <c r="AI30" s="26"/>
      <c r="AJ30" s="26"/>
      <c r="AK30" s="26"/>
      <c r="AL30" s="26"/>
    </row>
    <row r="31" spans="1:38" ht="15.6">
      <c r="A31" s="21">
        <v>45840</v>
      </c>
      <c r="B31" s="23" t="s">
        <v>241</v>
      </c>
      <c r="C31" s="22">
        <v>87.21</v>
      </c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>
        <v>87.21</v>
      </c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6"/>
      <c r="AI31" s="26"/>
      <c r="AJ31" s="26"/>
      <c r="AK31" s="26"/>
      <c r="AL31" s="26"/>
    </row>
    <row r="32" spans="1:38" ht="15.6">
      <c r="A32" s="21">
        <v>45840</v>
      </c>
      <c r="B32" s="23" t="s">
        <v>242</v>
      </c>
      <c r="C32" s="22">
        <v>103.13</v>
      </c>
      <c r="D32" s="22">
        <v>17.190000000000001</v>
      </c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>
        <v>85.94</v>
      </c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6"/>
      <c r="AI32" s="26"/>
      <c r="AJ32" s="26"/>
      <c r="AK32" s="26"/>
      <c r="AL32" s="26"/>
    </row>
    <row r="33" spans="1:38" ht="15.6">
      <c r="A33" s="21">
        <v>45840</v>
      </c>
      <c r="B33" s="23" t="s">
        <v>198</v>
      </c>
      <c r="C33" s="22">
        <v>329.39</v>
      </c>
      <c r="D33" s="22"/>
      <c r="E33" s="22">
        <v>329.39</v>
      </c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6"/>
      <c r="AI33" s="26"/>
      <c r="AJ33" s="26"/>
      <c r="AK33" s="26"/>
      <c r="AL33" s="26"/>
    </row>
    <row r="34" spans="1:38" ht="15.6">
      <c r="A34" s="21">
        <v>45840</v>
      </c>
      <c r="B34" s="23" t="s">
        <v>243</v>
      </c>
      <c r="C34" s="22">
        <v>420.14</v>
      </c>
      <c r="D34" s="22"/>
      <c r="E34" s="22">
        <v>420.14</v>
      </c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6"/>
      <c r="AI34" s="26"/>
      <c r="AJ34" s="26"/>
      <c r="AK34" s="26"/>
      <c r="AL34" s="26"/>
    </row>
    <row r="35" spans="1:38" ht="15.6">
      <c r="A35" s="21">
        <v>45840</v>
      </c>
      <c r="B35" s="23" t="s">
        <v>244</v>
      </c>
      <c r="C35" s="22">
        <v>438</v>
      </c>
      <c r="D35" s="22">
        <v>73</v>
      </c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>
        <v>365</v>
      </c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6"/>
      <c r="AI35" s="26"/>
      <c r="AJ35" s="26"/>
      <c r="AK35" s="26"/>
      <c r="AL35" s="26"/>
    </row>
    <row r="36" spans="1:38" ht="15.6">
      <c r="A36" s="21">
        <v>45861</v>
      </c>
      <c r="B36" s="23" t="s">
        <v>245</v>
      </c>
      <c r="C36" s="22">
        <v>80.56</v>
      </c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>
        <v>80.56</v>
      </c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6"/>
      <c r="AI36" s="26"/>
      <c r="AJ36" s="26"/>
      <c r="AK36" s="26"/>
      <c r="AL36" s="26"/>
    </row>
    <row r="37" spans="1:38" ht="15.6">
      <c r="A37" s="21">
        <v>45861</v>
      </c>
      <c r="B37" s="23" t="s">
        <v>240</v>
      </c>
      <c r="C37" s="22">
        <v>17.59</v>
      </c>
      <c r="D37" s="22"/>
      <c r="E37" s="22"/>
      <c r="F37" s="22">
        <v>17.59</v>
      </c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6"/>
      <c r="AI37" s="26"/>
      <c r="AJ37" s="26"/>
      <c r="AK37" s="26"/>
      <c r="AL37" s="26"/>
    </row>
    <row r="38" spans="1:38" ht="15.6">
      <c r="A38" s="21">
        <v>45861</v>
      </c>
      <c r="B38" s="23" t="s">
        <v>246</v>
      </c>
      <c r="C38" s="22">
        <v>49</v>
      </c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>
        <v>49</v>
      </c>
      <c r="AD38" s="22"/>
      <c r="AE38" s="22"/>
      <c r="AF38" s="22"/>
      <c r="AG38" s="22"/>
      <c r="AH38" s="26"/>
      <c r="AI38" s="26"/>
      <c r="AJ38" s="26"/>
      <c r="AK38" s="26"/>
      <c r="AL38" s="26"/>
    </row>
    <row r="39" spans="1:38" ht="15.6">
      <c r="A39" s="21">
        <v>45861</v>
      </c>
      <c r="B39" s="23" t="s">
        <v>247</v>
      </c>
      <c r="C39" s="22">
        <v>924</v>
      </c>
      <c r="D39" s="22">
        <v>154</v>
      </c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>
        <v>770</v>
      </c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6"/>
      <c r="AI39" s="26"/>
      <c r="AJ39" s="26"/>
      <c r="AK39" s="26"/>
      <c r="AL39" s="26"/>
    </row>
    <row r="40" spans="1:38" ht="15.6">
      <c r="A40" s="21">
        <v>45861</v>
      </c>
      <c r="B40" s="23" t="s">
        <v>249</v>
      </c>
      <c r="C40" s="22">
        <v>150</v>
      </c>
      <c r="D40" s="22"/>
      <c r="E40" s="22"/>
      <c r="F40" s="22"/>
      <c r="G40" s="22"/>
      <c r="H40" s="22"/>
      <c r="I40" s="22"/>
      <c r="J40" s="22">
        <v>150</v>
      </c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6"/>
      <c r="AI40" s="26"/>
      <c r="AJ40" s="26"/>
      <c r="AK40" s="26"/>
      <c r="AL40" s="26"/>
    </row>
    <row r="41" spans="1:38" ht="15.6">
      <c r="A41" s="21">
        <v>45861</v>
      </c>
      <c r="B41" s="23" t="s">
        <v>251</v>
      </c>
      <c r="C41" s="22">
        <v>350.4</v>
      </c>
      <c r="D41" s="22">
        <v>58.4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>
        <v>292</v>
      </c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6"/>
      <c r="AI41" s="26"/>
      <c r="AJ41" s="26"/>
      <c r="AK41" s="26"/>
      <c r="AL41" s="26"/>
    </row>
    <row r="42" spans="1:38" ht="15.6">
      <c r="A42" s="21">
        <v>45861</v>
      </c>
      <c r="B42" s="23" t="s">
        <v>252</v>
      </c>
      <c r="C42" s="22">
        <v>419.94</v>
      </c>
      <c r="D42" s="22"/>
      <c r="E42" s="22">
        <v>419.94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6"/>
      <c r="AI42" s="26"/>
      <c r="AJ42" s="26"/>
      <c r="AK42" s="26"/>
      <c r="AL42" s="26"/>
    </row>
    <row r="43" spans="1:38" ht="15.6">
      <c r="A43" s="21">
        <v>45861</v>
      </c>
      <c r="B43" s="23" t="s">
        <v>253</v>
      </c>
      <c r="C43" s="22">
        <v>438</v>
      </c>
      <c r="D43" s="22">
        <v>73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>
        <v>365</v>
      </c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6"/>
      <c r="AI43" s="26"/>
      <c r="AJ43" s="26"/>
      <c r="AK43" s="26"/>
      <c r="AL43" s="26"/>
    </row>
    <row r="44" spans="1:38" ht="15.6">
      <c r="A44" s="21">
        <v>45861</v>
      </c>
      <c r="B44" s="23" t="s">
        <v>254</v>
      </c>
      <c r="C44" s="22">
        <v>62.4</v>
      </c>
      <c r="D44" s="22">
        <v>10.4</v>
      </c>
      <c r="E44" s="22"/>
      <c r="F44" s="22"/>
      <c r="G44" s="22"/>
      <c r="H44" s="22"/>
      <c r="I44" s="22"/>
      <c r="J44" s="22"/>
      <c r="K44" s="22">
        <v>52</v>
      </c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6"/>
      <c r="AI44" s="26"/>
      <c r="AJ44" s="26"/>
      <c r="AK44" s="26"/>
      <c r="AL44" s="26"/>
    </row>
    <row r="45" spans="1:38" ht="15.6">
      <c r="A45" s="21">
        <v>45869</v>
      </c>
      <c r="B45" s="23" t="s">
        <v>212</v>
      </c>
      <c r="C45" s="22">
        <v>6</v>
      </c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>
        <v>6</v>
      </c>
      <c r="AF45" s="22"/>
      <c r="AG45" s="22"/>
      <c r="AH45" s="26"/>
      <c r="AI45" s="26"/>
      <c r="AJ45" s="26"/>
      <c r="AK45" s="26"/>
      <c r="AL45" s="26"/>
    </row>
    <row r="46" spans="1:38" ht="15.6">
      <c r="A46" s="21">
        <v>45884</v>
      </c>
      <c r="B46" s="23" t="s">
        <v>255</v>
      </c>
      <c r="C46" s="22">
        <v>120</v>
      </c>
      <c r="D46" s="22">
        <v>20</v>
      </c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>
        <v>100</v>
      </c>
      <c r="Y46" s="22"/>
      <c r="Z46" s="22"/>
      <c r="AA46" s="22"/>
      <c r="AB46" s="22"/>
      <c r="AC46" s="22"/>
      <c r="AD46" s="22"/>
      <c r="AE46" s="22"/>
      <c r="AF46" s="22"/>
      <c r="AG46" s="22"/>
      <c r="AH46" s="26"/>
      <c r="AI46" s="26"/>
      <c r="AJ46" s="26"/>
      <c r="AK46" s="26"/>
      <c r="AL46" s="26"/>
    </row>
    <row r="47" spans="1:38" ht="15.6">
      <c r="A47" s="21">
        <v>45884</v>
      </c>
      <c r="B47" s="23" t="s">
        <v>256</v>
      </c>
      <c r="C47" s="22">
        <v>420.14</v>
      </c>
      <c r="D47" s="22"/>
      <c r="E47" s="22">
        <v>420.14</v>
      </c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6"/>
      <c r="AI47" s="26"/>
      <c r="AJ47" s="26"/>
      <c r="AK47" s="26"/>
      <c r="AL47" s="26"/>
    </row>
    <row r="48" spans="1:38" ht="15.6">
      <c r="A48" s="21">
        <v>45884</v>
      </c>
      <c r="B48" s="23" t="s">
        <v>257</v>
      </c>
      <c r="C48" s="22">
        <v>4887.0600000000004</v>
      </c>
      <c r="D48" s="22">
        <v>814.51</v>
      </c>
      <c r="E48" s="22"/>
      <c r="F48" s="22"/>
      <c r="G48" s="22">
        <v>4072.55</v>
      </c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6"/>
      <c r="AI48" s="26"/>
      <c r="AJ48" s="26"/>
      <c r="AK48" s="26"/>
      <c r="AL48" s="26"/>
    </row>
    <row r="49" spans="1:38" ht="15.6">
      <c r="A49" s="21">
        <v>45899</v>
      </c>
      <c r="B49" s="23" t="s">
        <v>212</v>
      </c>
      <c r="C49" s="22">
        <v>6</v>
      </c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>
        <v>6</v>
      </c>
      <c r="AF49" s="22"/>
      <c r="AG49" s="22"/>
      <c r="AH49" s="26"/>
      <c r="AI49" s="26"/>
      <c r="AJ49" s="26"/>
      <c r="AK49" s="26"/>
      <c r="AL49" s="26"/>
    </row>
    <row r="50" spans="1:38" ht="15.6">
      <c r="A50" s="21">
        <v>45917</v>
      </c>
      <c r="B50" s="23" t="s">
        <v>277</v>
      </c>
      <c r="C50" s="22">
        <v>496.64</v>
      </c>
      <c r="D50" s="22"/>
      <c r="E50" s="22">
        <v>496.64</v>
      </c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6"/>
      <c r="AI50" s="26"/>
      <c r="AJ50" s="26"/>
      <c r="AK50" s="26"/>
      <c r="AL50" s="26"/>
    </row>
    <row r="51" spans="1:38" ht="15.6">
      <c r="A51" s="21">
        <v>45917</v>
      </c>
      <c r="B51" s="23" t="s">
        <v>198</v>
      </c>
      <c r="C51" s="22">
        <v>362.95</v>
      </c>
      <c r="D51" s="22"/>
      <c r="E51" s="22">
        <v>362.95</v>
      </c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6"/>
      <c r="AI51" s="26"/>
      <c r="AJ51" s="26"/>
      <c r="AK51" s="26"/>
      <c r="AL51" s="26"/>
    </row>
    <row r="52" spans="1:38" ht="15.6">
      <c r="A52" s="21">
        <v>45917</v>
      </c>
      <c r="B52" s="23" t="s">
        <v>278</v>
      </c>
      <c r="C52" s="22">
        <v>100.08</v>
      </c>
      <c r="D52" s="22">
        <v>16.68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>
        <v>83.4</v>
      </c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6"/>
      <c r="AI52" s="26"/>
      <c r="AJ52" s="26"/>
      <c r="AK52" s="26"/>
      <c r="AL52" s="26"/>
    </row>
    <row r="53" spans="1:38" ht="15.6">
      <c r="A53" s="21">
        <v>45917</v>
      </c>
      <c r="B53" s="23" t="s">
        <v>227</v>
      </c>
      <c r="C53" s="22">
        <v>1903.2</v>
      </c>
      <c r="D53" s="22">
        <v>317.2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>
        <v>1586</v>
      </c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6"/>
      <c r="AI53" s="26"/>
      <c r="AJ53" s="26"/>
      <c r="AK53" s="26"/>
      <c r="AL53" s="26"/>
    </row>
    <row r="54" spans="1:38" ht="15.6">
      <c r="A54" s="21">
        <v>45917</v>
      </c>
      <c r="B54" s="23" t="s">
        <v>216</v>
      </c>
      <c r="C54" s="22">
        <v>438</v>
      </c>
      <c r="D54" s="22">
        <v>73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>
        <v>365</v>
      </c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6"/>
      <c r="AI54" s="26"/>
      <c r="AJ54" s="26"/>
      <c r="AK54" s="26"/>
      <c r="AL54" s="26"/>
    </row>
    <row r="55" spans="1:38" ht="15.6">
      <c r="A55" s="21">
        <v>45917</v>
      </c>
      <c r="B55" s="23" t="s">
        <v>279</v>
      </c>
      <c r="C55" s="22">
        <v>409.5</v>
      </c>
      <c r="D55" s="22">
        <v>68.25</v>
      </c>
      <c r="E55" s="22"/>
      <c r="F55" s="22"/>
      <c r="G55" s="22"/>
      <c r="H55" s="22"/>
      <c r="I55" s="22"/>
      <c r="J55" s="22">
        <v>341.25</v>
      </c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6"/>
      <c r="AI55" s="26"/>
      <c r="AJ55" s="26"/>
      <c r="AK55" s="26"/>
      <c r="AL55" s="26"/>
    </row>
    <row r="56" spans="1:38" ht="15.6">
      <c r="A56" s="21">
        <v>45922</v>
      </c>
      <c r="B56" s="23" t="s">
        <v>257</v>
      </c>
      <c r="C56" s="22">
        <v>2443.52</v>
      </c>
      <c r="D56" s="22">
        <v>407.25</v>
      </c>
      <c r="E56" s="22"/>
      <c r="F56" s="22"/>
      <c r="G56" s="22">
        <v>2036.27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6"/>
      <c r="AI56" s="26"/>
      <c r="AJ56" s="26"/>
      <c r="AK56" s="26"/>
      <c r="AL56" s="26"/>
    </row>
    <row r="57" spans="1:38" ht="15.6">
      <c r="A57" s="21">
        <v>45930</v>
      </c>
      <c r="B57" s="23" t="s">
        <v>212</v>
      </c>
      <c r="C57" s="22">
        <v>6</v>
      </c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>
        <v>6</v>
      </c>
      <c r="AF57" s="22"/>
      <c r="AG57" s="22"/>
      <c r="AH57" s="26"/>
      <c r="AI57" s="26"/>
      <c r="AJ57" s="26"/>
      <c r="AK57" s="26"/>
      <c r="AL57" s="26"/>
    </row>
    <row r="58" spans="1:38" ht="15.6">
      <c r="A58" s="21">
        <v>45952</v>
      </c>
      <c r="B58" s="23" t="s">
        <v>242</v>
      </c>
      <c r="C58" s="22">
        <v>103.13</v>
      </c>
      <c r="D58" s="22">
        <v>17.190000000000001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>
        <v>85.94</v>
      </c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6"/>
      <c r="AI58" s="26"/>
      <c r="AJ58" s="26"/>
      <c r="AK58" s="26"/>
      <c r="AL58" s="26"/>
    </row>
    <row r="59" spans="1:38" ht="15.6">
      <c r="A59" s="21">
        <v>45952</v>
      </c>
      <c r="B59" s="23" t="s">
        <v>283</v>
      </c>
      <c r="C59" s="22">
        <v>432.69</v>
      </c>
      <c r="D59" s="22"/>
      <c r="E59" s="22">
        <v>432.69</v>
      </c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6"/>
      <c r="AI59" s="26"/>
      <c r="AJ59" s="26"/>
      <c r="AK59" s="26"/>
      <c r="AL59" s="26"/>
    </row>
    <row r="60" spans="1:38" ht="15.6">
      <c r="A60" s="21">
        <v>45952</v>
      </c>
      <c r="B60" s="23" t="s">
        <v>284</v>
      </c>
      <c r="C60" s="22">
        <v>372.59</v>
      </c>
      <c r="D60" s="22">
        <v>62.1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>
        <v>310.49</v>
      </c>
      <c r="Y60" s="22"/>
      <c r="Z60" s="22"/>
      <c r="AA60" s="22"/>
      <c r="AB60" s="22"/>
      <c r="AC60" s="22"/>
      <c r="AD60" s="22"/>
      <c r="AE60" s="22"/>
      <c r="AF60" s="22"/>
      <c r="AG60" s="22"/>
      <c r="AH60" s="26"/>
      <c r="AI60" s="26"/>
      <c r="AJ60" s="26"/>
      <c r="AK60" s="26"/>
      <c r="AL60" s="26"/>
    </row>
    <row r="61" spans="1:38" ht="15.6">
      <c r="A61" s="21">
        <v>45952</v>
      </c>
      <c r="B61" s="23" t="s">
        <v>283</v>
      </c>
      <c r="C61" s="22">
        <v>13.99</v>
      </c>
      <c r="D61" s="22"/>
      <c r="E61" s="22"/>
      <c r="F61" s="22">
        <v>13.99</v>
      </c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6"/>
      <c r="AI61" s="26"/>
      <c r="AJ61" s="26"/>
      <c r="AK61" s="26"/>
      <c r="AL61" s="26"/>
    </row>
    <row r="62" spans="1:38" ht="15.6">
      <c r="A62" s="21">
        <v>45952</v>
      </c>
      <c r="B62" s="23" t="s">
        <v>219</v>
      </c>
      <c r="C62" s="22">
        <v>75.5</v>
      </c>
      <c r="D62" s="22">
        <v>12.58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>
        <v>62.92</v>
      </c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6"/>
      <c r="AI62" s="26"/>
      <c r="AJ62" s="26"/>
      <c r="AK62" s="26"/>
      <c r="AL62" s="26"/>
    </row>
    <row r="63" spans="1:38" ht="15.6">
      <c r="A63" s="21">
        <v>45952</v>
      </c>
      <c r="B63" s="23" t="s">
        <v>285</v>
      </c>
      <c r="C63" s="22">
        <v>2443.52</v>
      </c>
      <c r="D63" s="22">
        <v>407.25</v>
      </c>
      <c r="E63" s="22"/>
      <c r="F63" s="22"/>
      <c r="G63" s="22">
        <v>2036.27</v>
      </c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6"/>
      <c r="AI63" s="26"/>
      <c r="AJ63" s="26"/>
      <c r="AK63" s="26"/>
      <c r="AL63" s="26"/>
    </row>
    <row r="64" spans="1:38" ht="15.6">
      <c r="A64" s="21">
        <v>45952</v>
      </c>
      <c r="B64" s="23" t="s">
        <v>286</v>
      </c>
      <c r="C64" s="22">
        <v>517</v>
      </c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>
        <v>517</v>
      </c>
      <c r="AH64" s="26"/>
      <c r="AI64" s="26"/>
      <c r="AJ64" s="26"/>
      <c r="AK64" s="26"/>
      <c r="AL64" s="26"/>
    </row>
    <row r="65" spans="1:38" ht="15.6">
      <c r="A65" s="21">
        <v>45952</v>
      </c>
      <c r="B65" s="23" t="s">
        <v>227</v>
      </c>
      <c r="C65" s="22">
        <v>919.2</v>
      </c>
      <c r="D65" s="22">
        <v>153.19999999999999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>
        <v>766</v>
      </c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6"/>
      <c r="AI65" s="26"/>
      <c r="AJ65" s="26"/>
      <c r="AK65" s="26"/>
      <c r="AL65" s="26"/>
    </row>
    <row r="66" spans="1:38" ht="15.6">
      <c r="A66" s="21">
        <v>45952</v>
      </c>
      <c r="B66" s="23" t="s">
        <v>287</v>
      </c>
      <c r="C66" s="22">
        <v>1240.8</v>
      </c>
      <c r="D66" s="22">
        <v>206.8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>
        <v>1034</v>
      </c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6"/>
      <c r="AI66" s="26"/>
      <c r="AJ66" s="26"/>
      <c r="AK66" s="26"/>
      <c r="AL66" s="26"/>
    </row>
    <row r="67" spans="1:38" ht="15.6">
      <c r="A67" s="21">
        <v>45952</v>
      </c>
      <c r="B67" s="23" t="s">
        <v>216</v>
      </c>
      <c r="C67" s="22">
        <v>438</v>
      </c>
      <c r="D67" s="22">
        <v>73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>
        <v>365</v>
      </c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6"/>
      <c r="AI67" s="26"/>
      <c r="AJ67" s="26"/>
      <c r="AK67" s="26"/>
      <c r="AL67" s="26"/>
    </row>
    <row r="68" spans="1:38" ht="15.6">
      <c r="A68" s="21">
        <v>45961</v>
      </c>
      <c r="B68" s="23" t="s">
        <v>212</v>
      </c>
      <c r="C68" s="22">
        <v>6</v>
      </c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>
        <v>6</v>
      </c>
      <c r="AF68" s="22"/>
      <c r="AG68" s="22"/>
      <c r="AH68" s="26"/>
      <c r="AI68" s="26"/>
      <c r="AJ68" s="26"/>
      <c r="AK68" s="26"/>
      <c r="AL68" s="26"/>
    </row>
    <row r="69" spans="1:38" ht="15.6">
      <c r="A69" s="21">
        <v>45979</v>
      </c>
      <c r="B69" s="23" t="s">
        <v>320</v>
      </c>
      <c r="C69" s="22">
        <v>595.80999999999995</v>
      </c>
      <c r="D69" s="22">
        <v>99.29</v>
      </c>
      <c r="E69" s="22"/>
      <c r="F69" s="22"/>
      <c r="G69" s="22">
        <v>496.52</v>
      </c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6"/>
      <c r="AI69" s="26"/>
      <c r="AJ69" s="26"/>
      <c r="AK69" s="26"/>
      <c r="AL69" s="26"/>
    </row>
    <row r="70" spans="1:38" ht="15.6">
      <c r="A70" s="21">
        <v>45979</v>
      </c>
      <c r="B70" s="23" t="s">
        <v>320</v>
      </c>
      <c r="C70" s="22">
        <v>764</v>
      </c>
      <c r="D70" s="22"/>
      <c r="E70" s="22"/>
      <c r="F70" s="22"/>
      <c r="G70" s="22">
        <v>764</v>
      </c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6"/>
      <c r="AI70" s="26"/>
      <c r="AJ70" s="26"/>
      <c r="AK70" s="26"/>
      <c r="AL70" s="26"/>
    </row>
    <row r="71" spans="1:38" ht="15.6">
      <c r="A71" s="21">
        <v>45979</v>
      </c>
      <c r="B71" s="23" t="s">
        <v>287</v>
      </c>
      <c r="C71" s="22">
        <v>1282.8</v>
      </c>
      <c r="D71" s="22">
        <v>213.8</v>
      </c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>
        <v>1069</v>
      </c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6"/>
      <c r="AI71" s="26"/>
      <c r="AJ71" s="26"/>
      <c r="AK71" s="26"/>
      <c r="AL71" s="26"/>
    </row>
    <row r="72" spans="1:38" ht="15.6">
      <c r="A72" s="21">
        <v>45979</v>
      </c>
      <c r="B72" s="23" t="s">
        <v>61</v>
      </c>
      <c r="C72" s="22">
        <v>1500</v>
      </c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>
        <v>1500</v>
      </c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6"/>
      <c r="AI72" s="26"/>
      <c r="AJ72" s="26"/>
      <c r="AK72" s="26"/>
      <c r="AL72" s="26"/>
    </row>
    <row r="73" spans="1:38" ht="15.6">
      <c r="A73" s="21">
        <v>45979</v>
      </c>
      <c r="B73" s="23" t="s">
        <v>321</v>
      </c>
      <c r="C73" s="22">
        <v>438</v>
      </c>
      <c r="D73" s="22">
        <v>73</v>
      </c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>
        <v>365</v>
      </c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6"/>
      <c r="AI73" s="26"/>
      <c r="AJ73" s="26"/>
      <c r="AK73" s="26"/>
      <c r="AL73" s="26"/>
    </row>
    <row r="74" spans="1:38" ht="15.6">
      <c r="A74" s="21">
        <v>45979</v>
      </c>
      <c r="B74" s="23" t="s">
        <v>60</v>
      </c>
      <c r="C74" s="22">
        <v>10</v>
      </c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>
        <v>10</v>
      </c>
      <c r="AB74" s="22"/>
      <c r="AC74" s="22"/>
      <c r="AD74" s="22"/>
      <c r="AE74" s="22"/>
      <c r="AF74" s="22"/>
      <c r="AG74" s="22"/>
      <c r="AH74" s="26"/>
      <c r="AI74" s="26"/>
      <c r="AJ74" s="26"/>
      <c r="AK74" s="26"/>
      <c r="AL74" s="26"/>
    </row>
    <row r="75" spans="1:38" ht="15.6">
      <c r="A75" s="21">
        <v>45979</v>
      </c>
      <c r="B75" s="23" t="s">
        <v>322</v>
      </c>
      <c r="C75" s="22">
        <v>13</v>
      </c>
      <c r="D75" s="22"/>
      <c r="E75" s="22"/>
      <c r="F75" s="22">
        <v>13</v>
      </c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6"/>
      <c r="AI75" s="26"/>
      <c r="AJ75" s="26"/>
      <c r="AK75" s="26"/>
      <c r="AL75" s="26"/>
    </row>
    <row r="76" spans="1:38" ht="15.6">
      <c r="A76" s="21">
        <v>45979</v>
      </c>
      <c r="B76" s="23" t="s">
        <v>323</v>
      </c>
      <c r="C76" s="22">
        <v>350.4</v>
      </c>
      <c r="D76" s="22">
        <v>58.4</v>
      </c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>
        <v>292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6"/>
      <c r="AI76" s="26"/>
      <c r="AJ76" s="26"/>
      <c r="AK76" s="26"/>
      <c r="AL76" s="26"/>
    </row>
    <row r="77" spans="1:38" ht="15.6">
      <c r="A77" s="21">
        <v>45979</v>
      </c>
      <c r="B77" s="23" t="s">
        <v>227</v>
      </c>
      <c r="C77" s="22">
        <v>949.2</v>
      </c>
      <c r="D77" s="22">
        <v>158.19999999999999</v>
      </c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>
        <v>791</v>
      </c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6"/>
      <c r="AI77" s="26"/>
      <c r="AJ77" s="26"/>
      <c r="AK77" s="26"/>
      <c r="AL77" s="26"/>
    </row>
    <row r="78" spans="1:38" ht="15.6">
      <c r="A78" s="21">
        <v>45979</v>
      </c>
      <c r="B78" s="23" t="s">
        <v>324</v>
      </c>
      <c r="C78" s="22">
        <v>432.9</v>
      </c>
      <c r="D78" s="22"/>
      <c r="E78" s="22">
        <v>432.9</v>
      </c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6"/>
      <c r="AI78" s="26"/>
      <c r="AJ78" s="26"/>
      <c r="AK78" s="26"/>
      <c r="AL78" s="26"/>
    </row>
    <row r="79" spans="1:38" ht="15.6">
      <c r="A79" s="21">
        <v>45991</v>
      </c>
      <c r="B79" s="23" t="s">
        <v>212</v>
      </c>
      <c r="C79" s="22">
        <v>6</v>
      </c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>
        <v>6</v>
      </c>
      <c r="AF79" s="22"/>
      <c r="AG79" s="22"/>
      <c r="AH79" s="26"/>
      <c r="AI79" s="26"/>
      <c r="AJ79" s="26"/>
      <c r="AK79" s="26"/>
      <c r="AL79" s="26"/>
    </row>
    <row r="80" spans="1:38" ht="15.6">
      <c r="A80" s="21">
        <v>46001</v>
      </c>
      <c r="B80" s="23" t="s">
        <v>198</v>
      </c>
      <c r="C80" s="22">
        <v>346.36</v>
      </c>
      <c r="D80" s="22"/>
      <c r="E80" s="22">
        <v>346.36</v>
      </c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6"/>
      <c r="AI80" s="26"/>
      <c r="AJ80" s="26"/>
      <c r="AK80" s="26"/>
      <c r="AL80" s="26"/>
    </row>
    <row r="81" spans="1:38" ht="15.6">
      <c r="A81" s="21">
        <v>46001</v>
      </c>
      <c r="B81" s="23" t="s">
        <v>326</v>
      </c>
      <c r="C81" s="22">
        <v>432.69</v>
      </c>
      <c r="D81" s="22"/>
      <c r="E81" s="22">
        <v>432.69</v>
      </c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6"/>
      <c r="AI81" s="26"/>
      <c r="AJ81" s="26"/>
      <c r="AK81" s="26"/>
      <c r="AL81" s="26"/>
    </row>
    <row r="82" spans="1:38" ht="15.6">
      <c r="A82" s="21">
        <v>46001</v>
      </c>
      <c r="B82" s="23" t="s">
        <v>325</v>
      </c>
      <c r="C82" s="22">
        <v>140</v>
      </c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>
        <v>80</v>
      </c>
      <c r="W82" s="22"/>
      <c r="X82" s="22"/>
      <c r="Y82" s="22">
        <v>60</v>
      </c>
      <c r="Z82" s="22"/>
      <c r="AA82" s="22"/>
      <c r="AB82" s="22"/>
      <c r="AC82" s="22"/>
      <c r="AD82" s="22"/>
      <c r="AE82" s="22"/>
      <c r="AF82" s="22"/>
      <c r="AG82" s="22"/>
      <c r="AH82" s="26"/>
      <c r="AI82" s="26"/>
      <c r="AJ82" s="26"/>
      <c r="AK82" s="26"/>
      <c r="AL82" s="26"/>
    </row>
    <row r="83" spans="1:38" ht="15.6">
      <c r="A83" s="21">
        <v>46001</v>
      </c>
      <c r="B83" s="23" t="s">
        <v>318</v>
      </c>
      <c r="C83" s="22">
        <v>800</v>
      </c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>
        <v>800</v>
      </c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6"/>
      <c r="AI83" s="26"/>
      <c r="AJ83" s="26"/>
      <c r="AK83" s="26"/>
      <c r="AL83" s="26"/>
    </row>
    <row r="84" spans="1:38" ht="15.6">
      <c r="A84" s="21">
        <v>46022</v>
      </c>
      <c r="B84" s="23" t="s">
        <v>212</v>
      </c>
      <c r="C84" s="22">
        <v>6</v>
      </c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>
        <v>6</v>
      </c>
      <c r="AF84" s="22"/>
      <c r="AG84" s="22"/>
      <c r="AH84" s="26"/>
      <c r="AI84" s="26"/>
      <c r="AJ84" s="26"/>
      <c r="AK84" s="26"/>
      <c r="AL84" s="26"/>
    </row>
    <row r="85" spans="1:38" ht="15.6">
      <c r="A85" s="21">
        <v>46042</v>
      </c>
      <c r="B85" s="23" t="s">
        <v>328</v>
      </c>
      <c r="C85" s="22">
        <v>5115.08</v>
      </c>
      <c r="D85" s="22">
        <v>852.51</v>
      </c>
      <c r="E85" s="22"/>
      <c r="F85" s="22"/>
      <c r="G85" s="22">
        <v>4262.57</v>
      </c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6"/>
      <c r="AI85" s="26"/>
      <c r="AJ85" s="26"/>
      <c r="AK85" s="26"/>
      <c r="AL85" s="26"/>
    </row>
    <row r="86" spans="1:38" ht="15.6">
      <c r="A86" s="21"/>
      <c r="B86" s="23" t="s">
        <v>328</v>
      </c>
      <c r="C86" s="22">
        <v>35517.1</v>
      </c>
      <c r="D86" s="22">
        <v>5919.51</v>
      </c>
      <c r="E86" s="22"/>
      <c r="F86" s="22"/>
      <c r="G86" s="22">
        <v>29597.59</v>
      </c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6"/>
      <c r="AI86" s="26"/>
      <c r="AJ86" s="26"/>
      <c r="AK86" s="26"/>
      <c r="AL86" s="26"/>
    </row>
    <row r="87" spans="1:38" ht="15.6">
      <c r="A87" s="21"/>
      <c r="B87" s="23" t="s">
        <v>331</v>
      </c>
      <c r="C87" s="22">
        <v>960</v>
      </c>
      <c r="D87" s="22">
        <v>160</v>
      </c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>
        <v>800</v>
      </c>
      <c r="AE87" s="22"/>
      <c r="AF87" s="22"/>
      <c r="AG87" s="22"/>
      <c r="AH87" s="26"/>
      <c r="AI87" s="26"/>
      <c r="AJ87" s="26"/>
      <c r="AK87" s="26"/>
      <c r="AL87" s="26"/>
    </row>
    <row r="88" spans="1:38" ht="15.6">
      <c r="A88" s="21"/>
      <c r="B88" s="23" t="s">
        <v>332</v>
      </c>
      <c r="C88" s="22">
        <v>62.4</v>
      </c>
      <c r="D88" s="22">
        <v>10.4</v>
      </c>
      <c r="E88" s="22"/>
      <c r="F88" s="22"/>
      <c r="G88" s="22"/>
      <c r="H88" s="22"/>
      <c r="I88" s="22"/>
      <c r="J88" s="22"/>
      <c r="K88" s="22">
        <v>52</v>
      </c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6"/>
      <c r="AI88" s="26"/>
      <c r="AJ88" s="26"/>
      <c r="AK88" s="26"/>
      <c r="AL88" s="26"/>
    </row>
    <row r="89" spans="1:38" ht="15.6">
      <c r="A89" s="21"/>
      <c r="B89" s="23" t="s">
        <v>333</v>
      </c>
      <c r="C89" s="22">
        <v>432.89</v>
      </c>
      <c r="D89" s="22"/>
      <c r="E89" s="22">
        <v>432.89</v>
      </c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6"/>
      <c r="AI89" s="26"/>
      <c r="AJ89" s="26"/>
      <c r="AK89" s="26"/>
      <c r="AL89" s="26"/>
    </row>
    <row r="90" spans="1:38" ht="30.6">
      <c r="A90" s="21"/>
      <c r="B90" s="23" t="s">
        <v>334</v>
      </c>
      <c r="C90" s="22">
        <v>84.19</v>
      </c>
      <c r="D90" s="22">
        <v>14.03</v>
      </c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>
        <v>70.16</v>
      </c>
      <c r="Y90" s="22"/>
      <c r="Z90" s="22"/>
      <c r="AA90" s="22"/>
      <c r="AB90" s="22"/>
      <c r="AC90" s="22"/>
      <c r="AD90" s="22"/>
      <c r="AE90" s="22"/>
      <c r="AF90" s="22"/>
      <c r="AG90" s="22"/>
      <c r="AH90" s="26"/>
      <c r="AI90" s="26"/>
      <c r="AJ90" s="26"/>
      <c r="AK90" s="26"/>
      <c r="AL90" s="26"/>
    </row>
    <row r="91" spans="1:38" ht="15.6">
      <c r="A91" s="21"/>
      <c r="B91" s="23" t="s">
        <v>198</v>
      </c>
      <c r="C91" s="22">
        <v>115.32</v>
      </c>
      <c r="D91" s="22"/>
      <c r="E91" s="22">
        <v>115.32</v>
      </c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6"/>
      <c r="AI91" s="26"/>
      <c r="AJ91" s="26"/>
      <c r="AK91" s="26"/>
      <c r="AL91" s="26"/>
    </row>
    <row r="92" spans="1:38" ht="15.6">
      <c r="A92" s="21"/>
      <c r="B92" s="23" t="s">
        <v>335</v>
      </c>
      <c r="C92" s="22">
        <v>62.4</v>
      </c>
      <c r="D92" s="22">
        <v>10.4</v>
      </c>
      <c r="E92" s="22"/>
      <c r="F92" s="22"/>
      <c r="G92" s="22"/>
      <c r="H92" s="22"/>
      <c r="I92" s="22"/>
      <c r="J92" s="22"/>
      <c r="K92" s="22">
        <v>52</v>
      </c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6"/>
      <c r="AI92" s="26"/>
      <c r="AJ92" s="26"/>
      <c r="AK92" s="26"/>
      <c r="AL92" s="26"/>
    </row>
    <row r="93" spans="1:38" ht="15.6">
      <c r="A93" s="21">
        <v>46053</v>
      </c>
      <c r="B93" s="23" t="s">
        <v>212</v>
      </c>
      <c r="C93" s="22">
        <v>6</v>
      </c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>
        <v>6</v>
      </c>
      <c r="AF93" s="22"/>
      <c r="AG93" s="22"/>
      <c r="AH93" s="26"/>
      <c r="AI93" s="26"/>
      <c r="AJ93" s="26"/>
      <c r="AK93" s="26"/>
      <c r="AL93" s="26"/>
    </row>
    <row r="94" spans="1:38" ht="15.6">
      <c r="A94" s="21">
        <v>46070</v>
      </c>
      <c r="B94" s="23" t="s">
        <v>336</v>
      </c>
      <c r="C94" s="22">
        <v>68.39</v>
      </c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>
        <v>68.39</v>
      </c>
      <c r="AG94" s="22"/>
      <c r="AH94" s="26"/>
      <c r="AI94" s="26"/>
      <c r="AJ94" s="26"/>
      <c r="AK94" s="26"/>
      <c r="AL94" s="26"/>
    </row>
    <row r="95" spans="1:38" ht="15.6">
      <c r="A95" s="21"/>
      <c r="B95" s="23" t="s">
        <v>337</v>
      </c>
      <c r="C95" s="22">
        <v>14.28</v>
      </c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>
        <v>14.28</v>
      </c>
      <c r="AG95" s="22"/>
      <c r="AH95" s="26"/>
      <c r="AI95" s="26"/>
      <c r="AJ95" s="26"/>
      <c r="AK95" s="26"/>
      <c r="AL95" s="26"/>
    </row>
    <row r="96" spans="1:38" ht="15.6">
      <c r="A96" s="21"/>
      <c r="B96" s="23" t="s">
        <v>198</v>
      </c>
      <c r="C96" s="22">
        <v>115.52</v>
      </c>
      <c r="D96" s="22"/>
      <c r="E96" s="22">
        <v>115.52</v>
      </c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6"/>
      <c r="AI96" s="26"/>
      <c r="AJ96" s="26"/>
      <c r="AK96" s="26"/>
      <c r="AL96" s="26"/>
    </row>
    <row r="97" spans="1:38" ht="15.6">
      <c r="A97" s="21"/>
      <c r="B97" s="23" t="s">
        <v>357</v>
      </c>
      <c r="C97" s="22">
        <v>432.69</v>
      </c>
      <c r="D97" s="22"/>
      <c r="E97" s="22">
        <v>432.69</v>
      </c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6"/>
      <c r="AI97" s="26"/>
      <c r="AJ97" s="26"/>
      <c r="AK97" s="26"/>
      <c r="AL97" s="26"/>
    </row>
    <row r="98" spans="1:38" ht="15.6">
      <c r="A98" s="21"/>
      <c r="B98" s="23" t="s">
        <v>338</v>
      </c>
      <c r="C98" s="22">
        <v>17</v>
      </c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>
        <v>17</v>
      </c>
      <c r="AB98" s="22"/>
      <c r="AC98" s="22"/>
      <c r="AD98" s="22"/>
      <c r="AE98" s="22"/>
      <c r="AF98" s="22"/>
      <c r="AG98" s="22"/>
      <c r="AH98" s="26"/>
      <c r="AI98" s="26"/>
      <c r="AJ98" s="26"/>
      <c r="AK98" s="26"/>
      <c r="AL98" s="26"/>
    </row>
    <row r="99" spans="1:38" ht="15.6">
      <c r="A99" s="21"/>
      <c r="B99" s="23" t="s">
        <v>61</v>
      </c>
      <c r="C99" s="22">
        <v>15</v>
      </c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>
        <v>15</v>
      </c>
      <c r="AB99" s="22"/>
      <c r="AC99" s="22"/>
      <c r="AD99" s="22"/>
      <c r="AE99" s="22"/>
      <c r="AF99" s="22"/>
      <c r="AG99" s="22"/>
      <c r="AH99" s="26"/>
      <c r="AI99" s="26"/>
      <c r="AJ99" s="26"/>
      <c r="AK99" s="26"/>
      <c r="AL99" s="26"/>
    </row>
    <row r="100" spans="1:38" ht="15.6">
      <c r="A100" s="21"/>
      <c r="B100" s="23" t="s">
        <v>339</v>
      </c>
      <c r="C100" s="22">
        <v>47.76</v>
      </c>
      <c r="D100" s="22">
        <v>7.96</v>
      </c>
      <c r="E100" s="22"/>
      <c r="F100" s="22"/>
      <c r="G100" s="22"/>
      <c r="H100" s="22"/>
      <c r="I100" s="22"/>
      <c r="J100" s="22"/>
      <c r="K100" s="22"/>
      <c r="L100" s="22">
        <v>39.799999999999997</v>
      </c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6"/>
      <c r="AI100" s="26"/>
      <c r="AJ100" s="26"/>
      <c r="AK100" s="26"/>
      <c r="AL100" s="26"/>
    </row>
    <row r="101" spans="1:38" ht="15.6">
      <c r="A101" s="21">
        <v>46073</v>
      </c>
      <c r="B101" s="23" t="s">
        <v>340</v>
      </c>
      <c r="C101" s="22">
        <v>2040</v>
      </c>
      <c r="D101" s="22">
        <v>340</v>
      </c>
      <c r="E101" s="22"/>
      <c r="F101" s="22"/>
      <c r="G101" s="22">
        <v>1700</v>
      </c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6"/>
      <c r="AI101" s="26"/>
      <c r="AJ101" s="26"/>
      <c r="AK101" s="26"/>
      <c r="AL101" s="26"/>
    </row>
    <row r="102" spans="1:38" ht="15.6">
      <c r="A102" s="21">
        <v>46081</v>
      </c>
      <c r="B102" s="23" t="s">
        <v>212</v>
      </c>
      <c r="C102" s="22">
        <v>6</v>
      </c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>
        <v>6</v>
      </c>
      <c r="AF102" s="22"/>
      <c r="AG102" s="22"/>
      <c r="AH102" s="26"/>
      <c r="AI102" s="26"/>
      <c r="AJ102" s="26"/>
      <c r="AK102" s="26"/>
      <c r="AL102" s="26"/>
    </row>
    <row r="103" spans="1:38" ht="15.6">
      <c r="A103" s="21">
        <v>46098</v>
      </c>
      <c r="B103" s="23" t="s">
        <v>198</v>
      </c>
      <c r="C103" s="22">
        <v>115.32</v>
      </c>
      <c r="D103" s="22"/>
      <c r="E103" s="22">
        <v>115.32</v>
      </c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6"/>
      <c r="AI103" s="26"/>
      <c r="AJ103" s="26"/>
      <c r="AK103" s="26"/>
      <c r="AL103" s="26"/>
    </row>
    <row r="104" spans="1:38" ht="15.6">
      <c r="A104" s="21">
        <v>46098</v>
      </c>
      <c r="B104" s="23" t="s">
        <v>356</v>
      </c>
      <c r="C104" s="22">
        <v>432.89</v>
      </c>
      <c r="D104" s="22"/>
      <c r="E104" s="22">
        <v>432.89</v>
      </c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6"/>
      <c r="AI104" s="26"/>
      <c r="AJ104" s="26"/>
      <c r="AK104" s="26"/>
      <c r="AL104" s="26"/>
    </row>
    <row r="105" spans="1:38" ht="15.6">
      <c r="A105" s="21">
        <v>46098</v>
      </c>
      <c r="B105" s="23" t="s">
        <v>328</v>
      </c>
      <c r="C105" s="22">
        <v>1800</v>
      </c>
      <c r="D105" s="22">
        <v>300</v>
      </c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>
        <v>1500</v>
      </c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6"/>
      <c r="AI105" s="26"/>
      <c r="AJ105" s="26"/>
      <c r="AK105" s="26"/>
      <c r="AL105" s="26"/>
    </row>
    <row r="106" spans="1:38" ht="15.6">
      <c r="A106" s="21">
        <v>46098</v>
      </c>
      <c r="B106" s="23" t="s">
        <v>255</v>
      </c>
      <c r="C106" s="22">
        <v>120</v>
      </c>
      <c r="D106" s="22">
        <v>20</v>
      </c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>
        <v>100</v>
      </c>
      <c r="Y106" s="22"/>
      <c r="Z106" s="22"/>
      <c r="AA106" s="22"/>
      <c r="AB106" s="22"/>
      <c r="AC106" s="22"/>
      <c r="AD106" s="22"/>
      <c r="AE106" s="22"/>
      <c r="AF106" s="22"/>
      <c r="AG106" s="22"/>
      <c r="AH106" s="26"/>
      <c r="AI106" s="26"/>
      <c r="AJ106" s="26"/>
      <c r="AK106" s="26"/>
      <c r="AL106" s="26"/>
    </row>
    <row r="107" spans="1:38" ht="15.6">
      <c r="A107" s="21">
        <v>46098</v>
      </c>
      <c r="B107" s="23" t="s">
        <v>338</v>
      </c>
      <c r="C107" s="22">
        <v>45</v>
      </c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>
        <v>45</v>
      </c>
      <c r="AB107" s="22"/>
      <c r="AC107" s="22"/>
      <c r="AD107" s="22"/>
      <c r="AE107" s="22"/>
      <c r="AF107" s="22"/>
      <c r="AG107" s="22"/>
      <c r="AH107" s="26"/>
      <c r="AI107" s="26"/>
      <c r="AJ107" s="26"/>
      <c r="AK107" s="26"/>
      <c r="AL107" s="26"/>
    </row>
    <row r="108" spans="1:38" ht="15.6">
      <c r="A108" s="21">
        <v>46098</v>
      </c>
      <c r="B108" s="23" t="s">
        <v>65</v>
      </c>
      <c r="C108" s="22">
        <v>252</v>
      </c>
      <c r="D108" s="22">
        <v>42</v>
      </c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>
        <v>210</v>
      </c>
      <c r="AD108" s="22"/>
      <c r="AE108" s="22"/>
      <c r="AF108" s="22"/>
      <c r="AG108" s="22"/>
      <c r="AH108" s="26"/>
      <c r="AI108" s="26"/>
      <c r="AJ108" s="26"/>
      <c r="AK108" s="26"/>
      <c r="AL108" s="26"/>
    </row>
    <row r="109" spans="1:38" ht="15.6">
      <c r="A109" s="21">
        <v>46098</v>
      </c>
      <c r="B109" s="23" t="s">
        <v>358</v>
      </c>
      <c r="C109" s="22">
        <v>924</v>
      </c>
      <c r="D109" s="22">
        <v>154</v>
      </c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>
        <v>770</v>
      </c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6"/>
      <c r="AI109" s="26"/>
      <c r="AJ109" s="26"/>
      <c r="AK109" s="26"/>
      <c r="AL109" s="26"/>
    </row>
    <row r="110" spans="1:38" ht="15.6">
      <c r="A110" s="21">
        <v>46098</v>
      </c>
      <c r="B110" s="23" t="s">
        <v>359</v>
      </c>
      <c r="C110" s="22">
        <v>1912.8</v>
      </c>
      <c r="D110" s="22">
        <v>318.8</v>
      </c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>
        <v>1594</v>
      </c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6"/>
      <c r="AI110" s="26"/>
      <c r="AJ110" s="26"/>
      <c r="AK110" s="26"/>
      <c r="AL110" s="26"/>
    </row>
    <row r="111" spans="1:38" ht="15.6">
      <c r="A111" s="21">
        <v>46098</v>
      </c>
      <c r="B111" s="23" t="s">
        <v>360</v>
      </c>
      <c r="C111" s="22">
        <v>859.2</v>
      </c>
      <c r="D111" s="22">
        <v>143.19999999999999</v>
      </c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>
        <v>716</v>
      </c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6"/>
      <c r="AI111" s="26"/>
      <c r="AJ111" s="26"/>
      <c r="AK111" s="26"/>
      <c r="AL111" s="26"/>
    </row>
    <row r="112" spans="1:38" ht="15.6">
      <c r="A112" s="21">
        <v>46112</v>
      </c>
      <c r="B112" s="23" t="s">
        <v>212</v>
      </c>
      <c r="C112" s="22">
        <v>7</v>
      </c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>
        <v>7</v>
      </c>
      <c r="AF112" s="22"/>
      <c r="AG112" s="22"/>
      <c r="AH112" s="26"/>
      <c r="AI112" s="26"/>
      <c r="AJ112" s="26"/>
      <c r="AK112" s="26"/>
      <c r="AL112" s="26"/>
    </row>
    <row r="113" spans="1:39" ht="15.6">
      <c r="A113" s="21"/>
      <c r="B113" s="23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6"/>
      <c r="AI113" s="26"/>
      <c r="AJ113" s="26"/>
      <c r="AK113" s="26"/>
      <c r="AL113" s="26"/>
    </row>
    <row r="114" spans="1:39" ht="18">
      <c r="A114" s="28"/>
      <c r="B114" s="23"/>
      <c r="C114" s="86">
        <f>SUM(C3:C113)</f>
        <v>98057.87000000001</v>
      </c>
      <c r="D114" s="22">
        <f>SUM(D3:D113)</f>
        <v>12862.639999999998</v>
      </c>
      <c r="E114" s="22">
        <f t="shared" ref="E114:AL114" si="0">SUM(E3:E113)</f>
        <v>6578.5499999999984</v>
      </c>
      <c r="F114" s="22">
        <f t="shared" si="0"/>
        <v>58.57</v>
      </c>
      <c r="G114" s="22">
        <f t="shared" si="0"/>
        <v>45914.7</v>
      </c>
      <c r="H114" s="22">
        <f t="shared" si="0"/>
        <v>0</v>
      </c>
      <c r="I114" s="22">
        <f t="shared" si="0"/>
        <v>0</v>
      </c>
      <c r="J114" s="22">
        <f t="shared" si="0"/>
        <v>491.25</v>
      </c>
      <c r="K114" s="22">
        <f t="shared" si="0"/>
        <v>208</v>
      </c>
      <c r="L114" s="22">
        <f t="shared" si="0"/>
        <v>39.799999999999997</v>
      </c>
      <c r="M114" s="22">
        <f t="shared" si="0"/>
        <v>4585.92</v>
      </c>
      <c r="N114" s="22">
        <f t="shared" si="0"/>
        <v>0</v>
      </c>
      <c r="O114" s="22">
        <f t="shared" si="0"/>
        <v>5775</v>
      </c>
      <c r="P114" s="22">
        <f t="shared" si="0"/>
        <v>0</v>
      </c>
      <c r="Q114" s="22">
        <f t="shared" si="0"/>
        <v>876</v>
      </c>
      <c r="R114" s="22">
        <f t="shared" si="0"/>
        <v>2190</v>
      </c>
      <c r="S114" s="22">
        <f t="shared" si="0"/>
        <v>202.09000000000003</v>
      </c>
      <c r="T114" s="22">
        <f t="shared" si="0"/>
        <v>4570.7700000000004</v>
      </c>
      <c r="U114" s="22">
        <f t="shared" si="0"/>
        <v>0</v>
      </c>
      <c r="V114" s="22">
        <f t="shared" si="0"/>
        <v>204.38</v>
      </c>
      <c r="W114" s="22">
        <f t="shared" si="0"/>
        <v>10171.880000000001</v>
      </c>
      <c r="X114" s="22">
        <f t="shared" si="0"/>
        <v>580.65</v>
      </c>
      <c r="Y114" s="22">
        <f t="shared" si="0"/>
        <v>60</v>
      </c>
      <c r="Z114" s="22">
        <f t="shared" si="0"/>
        <v>0</v>
      </c>
      <c r="AA114" s="22">
        <f t="shared" si="0"/>
        <v>87</v>
      </c>
      <c r="AB114" s="22">
        <f t="shared" si="0"/>
        <v>0</v>
      </c>
      <c r="AC114" s="22">
        <f t="shared" si="0"/>
        <v>259</v>
      </c>
      <c r="AD114" s="22">
        <f t="shared" si="0"/>
        <v>800</v>
      </c>
      <c r="AE114" s="22">
        <f t="shared" si="0"/>
        <v>73</v>
      </c>
      <c r="AF114" s="22">
        <f t="shared" si="0"/>
        <v>82.67</v>
      </c>
      <c r="AG114" s="22">
        <f t="shared" si="0"/>
        <v>517</v>
      </c>
      <c r="AH114" s="22">
        <f t="shared" si="0"/>
        <v>0</v>
      </c>
      <c r="AI114" s="22">
        <f t="shared" si="0"/>
        <v>0</v>
      </c>
      <c r="AJ114" s="22">
        <f t="shared" si="0"/>
        <v>869</v>
      </c>
      <c r="AK114" s="22">
        <f t="shared" si="0"/>
        <v>0</v>
      </c>
      <c r="AL114" s="22">
        <f t="shared" si="0"/>
        <v>0</v>
      </c>
      <c r="AM114" s="29">
        <f>SUM(D114:AL114)</f>
        <v>98057.87</v>
      </c>
    </row>
  </sheetData>
  <mergeCells count="1">
    <mergeCell ref="A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1"/>
  <sheetViews>
    <sheetView workbookViewId="0">
      <pane xSplit="2" ySplit="3" topLeftCell="C25" activePane="bottomRight" state="frozen"/>
      <selection pane="topRight" activeCell="C1" sqref="C1"/>
      <selection pane="bottomLeft" activeCell="A4" sqref="A4"/>
      <selection pane="bottomRight" activeCell="F9" sqref="F9"/>
    </sheetView>
  </sheetViews>
  <sheetFormatPr defaultRowHeight="14.4"/>
  <cols>
    <col min="1" max="1" width="15.21875" customWidth="1"/>
    <col min="2" max="2" width="22.33203125" customWidth="1"/>
    <col min="3" max="3" width="12.44140625" customWidth="1"/>
    <col min="4" max="4" width="13.33203125" customWidth="1"/>
    <col min="5" max="5" width="10.44140625" customWidth="1"/>
    <col min="6" max="6" width="12" customWidth="1"/>
    <col min="7" max="7" width="11.44140625" customWidth="1"/>
    <col min="8" max="8" width="9.6640625" bestFit="1" customWidth="1"/>
    <col min="9" max="9" width="10.88671875" customWidth="1"/>
    <col min="10" max="10" width="11.5546875" customWidth="1"/>
    <col min="11" max="11" width="33.77734375" customWidth="1"/>
  </cols>
  <sheetData>
    <row r="1" spans="1:10" ht="15.6">
      <c r="A1" s="30" t="s">
        <v>75</v>
      </c>
      <c r="B1" s="30"/>
      <c r="C1" s="30"/>
      <c r="D1" s="30"/>
    </row>
    <row r="2" spans="1:10" ht="15.6">
      <c r="B2" s="31"/>
      <c r="C2" s="32"/>
      <c r="D2" s="31"/>
      <c r="E2" s="31"/>
      <c r="F2" s="31"/>
      <c r="G2" s="31"/>
      <c r="H2" s="7"/>
      <c r="I2" s="33"/>
      <c r="J2" s="34"/>
    </row>
    <row r="3" spans="1:10" ht="31.2">
      <c r="A3" s="32" t="s">
        <v>68</v>
      </c>
      <c r="B3" s="32" t="s">
        <v>196</v>
      </c>
      <c r="C3" s="32" t="s">
        <v>69</v>
      </c>
      <c r="D3" s="32" t="s">
        <v>70</v>
      </c>
      <c r="E3" s="32" t="s">
        <v>71</v>
      </c>
      <c r="F3" s="35" t="s">
        <v>72</v>
      </c>
      <c r="G3" s="35" t="s">
        <v>32</v>
      </c>
      <c r="H3" s="36" t="s">
        <v>73</v>
      </c>
      <c r="I3" s="47" t="s">
        <v>74</v>
      </c>
      <c r="J3" s="34" t="s">
        <v>18</v>
      </c>
    </row>
    <row r="4" spans="1:10" ht="15.6">
      <c r="A4" s="21">
        <v>45777</v>
      </c>
      <c r="B4" s="22" t="s">
        <v>196</v>
      </c>
      <c r="C4" s="22">
        <v>108.09</v>
      </c>
      <c r="D4" s="22"/>
      <c r="E4" s="22">
        <v>108.09</v>
      </c>
      <c r="F4" s="23"/>
      <c r="G4" s="23"/>
      <c r="H4" s="37"/>
      <c r="I4" s="38"/>
      <c r="J4" s="34"/>
    </row>
    <row r="5" spans="1:10" ht="15.6">
      <c r="A5" s="21">
        <v>45808</v>
      </c>
      <c r="B5" s="22" t="s">
        <v>196</v>
      </c>
      <c r="C5" s="22">
        <v>104.15</v>
      </c>
      <c r="D5" s="22"/>
      <c r="E5" s="22">
        <v>104.15</v>
      </c>
      <c r="F5" s="23"/>
      <c r="G5" s="23"/>
      <c r="H5" s="37"/>
      <c r="I5" s="39"/>
      <c r="J5" s="34"/>
    </row>
    <row r="6" spans="1:10" ht="15.6">
      <c r="A6" s="21">
        <v>45756</v>
      </c>
      <c r="B6" s="22" t="s">
        <v>197</v>
      </c>
      <c r="C6" s="22">
        <v>19331</v>
      </c>
      <c r="D6" s="22">
        <v>19331</v>
      </c>
      <c r="E6" s="22"/>
      <c r="F6" s="23"/>
      <c r="G6" s="23"/>
      <c r="H6" s="37"/>
      <c r="I6" s="39"/>
      <c r="J6" s="34"/>
    </row>
    <row r="7" spans="1:10" ht="15.6">
      <c r="A7" s="21">
        <v>45769</v>
      </c>
      <c r="B7" s="22" t="s">
        <v>197</v>
      </c>
      <c r="C7" s="22">
        <v>249.17</v>
      </c>
      <c r="D7" s="22"/>
      <c r="E7" s="22"/>
      <c r="F7" s="22"/>
      <c r="G7" s="22"/>
      <c r="H7" s="40">
        <v>249.17</v>
      </c>
      <c r="I7" s="41"/>
      <c r="J7" s="23"/>
    </row>
    <row r="8" spans="1:10" ht="15.6">
      <c r="A8" s="21">
        <v>45770</v>
      </c>
      <c r="B8" s="22" t="s">
        <v>198</v>
      </c>
      <c r="C8" s="22">
        <v>7001.33</v>
      </c>
      <c r="D8" s="22"/>
      <c r="E8" s="22"/>
      <c r="F8" s="22"/>
      <c r="G8" s="22"/>
      <c r="H8" s="40"/>
      <c r="I8" s="82">
        <v>7001.33</v>
      </c>
      <c r="J8" s="23"/>
    </row>
    <row r="9" spans="1:10" ht="15.6">
      <c r="A9" s="21">
        <v>45838</v>
      </c>
      <c r="B9" s="23" t="s">
        <v>196</v>
      </c>
      <c r="C9" s="23">
        <v>104.85</v>
      </c>
      <c r="D9" s="23"/>
      <c r="E9" s="23">
        <v>104.85</v>
      </c>
      <c r="F9" s="22"/>
      <c r="G9" s="22"/>
      <c r="H9" s="40"/>
      <c r="I9" s="41"/>
      <c r="J9" s="23"/>
    </row>
    <row r="10" spans="1:10" ht="15.6">
      <c r="A10" s="21">
        <v>45838</v>
      </c>
      <c r="B10" s="23" t="s">
        <v>239</v>
      </c>
      <c r="C10" s="23">
        <v>307.98</v>
      </c>
      <c r="D10" s="23"/>
      <c r="E10" s="23">
        <v>307.98</v>
      </c>
      <c r="F10" s="40"/>
      <c r="G10" s="40"/>
      <c r="H10" s="40"/>
      <c r="I10" s="41"/>
      <c r="J10" s="23"/>
    </row>
    <row r="11" spans="1:10" ht="30.6">
      <c r="A11" s="21">
        <v>45867</v>
      </c>
      <c r="B11" s="23" t="s">
        <v>312</v>
      </c>
      <c r="C11" s="22">
        <v>925.93</v>
      </c>
      <c r="D11" s="22"/>
      <c r="E11" s="22"/>
      <c r="F11" s="22">
        <v>925.93</v>
      </c>
      <c r="G11" s="22"/>
      <c r="H11" s="42"/>
      <c r="I11" s="42"/>
      <c r="J11" s="37"/>
    </row>
    <row r="12" spans="1:10" ht="15.6">
      <c r="A12" s="21">
        <v>45896</v>
      </c>
      <c r="B12" s="23" t="s">
        <v>197</v>
      </c>
      <c r="C12" s="22">
        <v>4072.55</v>
      </c>
      <c r="D12" s="22"/>
      <c r="E12" s="22"/>
      <c r="F12" s="22"/>
      <c r="G12" s="22">
        <v>4072.55</v>
      </c>
      <c r="H12" s="42"/>
      <c r="I12" s="42"/>
      <c r="J12" s="37"/>
    </row>
    <row r="13" spans="1:10" ht="15.6">
      <c r="A13" s="21">
        <v>45869</v>
      </c>
      <c r="B13" s="23" t="s">
        <v>196</v>
      </c>
      <c r="C13" s="22">
        <v>103.07</v>
      </c>
      <c r="D13" s="22"/>
      <c r="E13" s="22">
        <v>103.07</v>
      </c>
      <c r="F13" s="22"/>
      <c r="G13" s="22"/>
      <c r="H13" s="42"/>
      <c r="I13" s="42"/>
      <c r="J13" s="37"/>
    </row>
    <row r="14" spans="1:10" ht="15.6">
      <c r="A14" s="21">
        <v>45900</v>
      </c>
      <c r="B14" s="23" t="s">
        <v>317</v>
      </c>
      <c r="C14" s="22">
        <v>100.53</v>
      </c>
      <c r="D14" s="22"/>
      <c r="E14" s="22">
        <v>100.53</v>
      </c>
      <c r="F14" s="22"/>
      <c r="G14" s="22"/>
      <c r="H14" s="42"/>
      <c r="I14" s="42"/>
      <c r="J14" s="37"/>
    </row>
    <row r="15" spans="1:10" ht="15.6">
      <c r="A15" s="21">
        <v>45910</v>
      </c>
      <c r="B15" s="23"/>
      <c r="C15" s="22">
        <v>19331</v>
      </c>
      <c r="D15" s="22">
        <v>19331</v>
      </c>
      <c r="E15" s="22"/>
      <c r="F15" s="22"/>
      <c r="G15" s="22"/>
      <c r="H15" s="42"/>
      <c r="I15" s="42"/>
      <c r="J15" s="37"/>
    </row>
    <row r="16" spans="1:10" ht="15.6">
      <c r="A16" s="21">
        <v>45930</v>
      </c>
      <c r="B16" s="23" t="s">
        <v>239</v>
      </c>
      <c r="C16" s="22">
        <v>316.24</v>
      </c>
      <c r="D16" s="22"/>
      <c r="E16" s="22">
        <v>316.24</v>
      </c>
      <c r="F16" s="22"/>
      <c r="G16" s="22"/>
      <c r="H16" s="42"/>
      <c r="I16" s="42"/>
      <c r="J16" s="37"/>
    </row>
    <row r="17" spans="1:10" ht="15.6">
      <c r="A17" s="21">
        <v>45930</v>
      </c>
      <c r="B17" s="23" t="s">
        <v>196</v>
      </c>
      <c r="C17" s="22">
        <v>100.35</v>
      </c>
      <c r="D17" s="22"/>
      <c r="E17" s="22">
        <v>100.35</v>
      </c>
      <c r="F17" s="22"/>
      <c r="G17" s="22"/>
      <c r="H17" s="42"/>
      <c r="I17" s="42"/>
      <c r="J17" s="37"/>
    </row>
    <row r="18" spans="1:10" ht="15.6">
      <c r="A18" s="21">
        <v>45930</v>
      </c>
      <c r="B18" s="23" t="s">
        <v>197</v>
      </c>
      <c r="C18" s="22">
        <v>2036.27</v>
      </c>
      <c r="D18" s="22"/>
      <c r="F18" s="22"/>
      <c r="G18" s="22">
        <v>2036.27</v>
      </c>
      <c r="H18" s="42"/>
      <c r="I18" s="42"/>
      <c r="J18" s="37"/>
    </row>
    <row r="19" spans="1:10" ht="15.6">
      <c r="A19" s="21">
        <v>45961</v>
      </c>
      <c r="B19" s="102" t="s">
        <v>196</v>
      </c>
      <c r="C19" s="22">
        <v>95.64</v>
      </c>
      <c r="D19" s="22"/>
      <c r="E19" s="103">
        <v>95.64</v>
      </c>
      <c r="G19" s="22"/>
      <c r="H19" s="42"/>
      <c r="I19" s="42"/>
      <c r="J19" s="37"/>
    </row>
    <row r="20" spans="1:10" ht="30.6">
      <c r="A20" s="21">
        <v>45987</v>
      </c>
      <c r="B20" s="102" t="s">
        <v>319</v>
      </c>
      <c r="C20" s="22">
        <v>2587.8000000000002</v>
      </c>
      <c r="D20" s="22"/>
      <c r="E20" s="103"/>
      <c r="G20" s="22"/>
      <c r="H20" s="42">
        <v>2587.8000000000002</v>
      </c>
      <c r="I20" s="42"/>
      <c r="J20" s="37"/>
    </row>
    <row r="21" spans="1:10" ht="15.6">
      <c r="A21" s="21">
        <v>45991</v>
      </c>
      <c r="B21" s="23" t="s">
        <v>196</v>
      </c>
      <c r="C21" s="23">
        <v>98.71</v>
      </c>
      <c r="D21" s="22"/>
      <c r="E21" s="22">
        <v>98.71</v>
      </c>
      <c r="F21" s="22"/>
      <c r="G21" s="22"/>
      <c r="H21" s="42"/>
      <c r="I21" s="42"/>
      <c r="J21" s="37"/>
    </row>
    <row r="22" spans="1:10" ht="15.6">
      <c r="A22" s="21">
        <v>46022</v>
      </c>
      <c r="B22" s="23" t="s">
        <v>196</v>
      </c>
      <c r="C22" s="22">
        <v>95.2</v>
      </c>
      <c r="D22" s="22"/>
      <c r="E22" s="22">
        <v>95.2</v>
      </c>
      <c r="F22" s="22"/>
      <c r="G22" s="22"/>
      <c r="H22" s="42"/>
      <c r="I22" s="42"/>
      <c r="J22" s="37"/>
    </row>
    <row r="23" spans="1:10" ht="15.6">
      <c r="A23" s="21">
        <v>46022</v>
      </c>
      <c r="B23" s="23" t="s">
        <v>239</v>
      </c>
      <c r="C23" s="22">
        <v>296.77</v>
      </c>
      <c r="D23" s="22"/>
      <c r="E23" s="22">
        <v>296.77</v>
      </c>
      <c r="F23" s="22"/>
      <c r="G23" s="22"/>
      <c r="H23" s="42"/>
      <c r="I23" s="42"/>
      <c r="J23" s="37"/>
    </row>
    <row r="24" spans="1:10" ht="15.6">
      <c r="A24" s="21">
        <v>45999</v>
      </c>
      <c r="B24" s="23"/>
      <c r="C24" s="22">
        <v>517</v>
      </c>
      <c r="D24" s="22"/>
      <c r="E24" s="22"/>
      <c r="F24" s="22"/>
      <c r="G24" s="22"/>
      <c r="H24" s="42">
        <v>517</v>
      </c>
      <c r="I24" s="42"/>
      <c r="J24" s="37"/>
    </row>
    <row r="25" spans="1:10" ht="15.6">
      <c r="A25" s="21">
        <v>46003</v>
      </c>
      <c r="B25" s="23" t="s">
        <v>197</v>
      </c>
      <c r="C25" s="22">
        <v>1260.53</v>
      </c>
      <c r="D25" s="22"/>
      <c r="E25" s="22"/>
      <c r="F25" s="22"/>
      <c r="G25" s="22">
        <v>1260.53</v>
      </c>
      <c r="H25" s="42"/>
      <c r="I25" s="42"/>
      <c r="J25" s="37"/>
    </row>
    <row r="26" spans="1:10" ht="15.6">
      <c r="A26" s="21">
        <v>46053</v>
      </c>
      <c r="B26" s="23" t="s">
        <v>196</v>
      </c>
      <c r="C26" s="22">
        <v>96.86</v>
      </c>
      <c r="D26" s="22"/>
      <c r="E26" s="22">
        <v>96.86</v>
      </c>
      <c r="F26" s="22"/>
      <c r="G26" s="22"/>
      <c r="H26" s="42"/>
      <c r="I26" s="42"/>
      <c r="J26" s="37"/>
    </row>
    <row r="27" spans="1:10" ht="15.6">
      <c r="A27" s="21">
        <v>46081</v>
      </c>
      <c r="B27" s="23" t="s">
        <v>196</v>
      </c>
      <c r="C27" s="22">
        <v>94.5</v>
      </c>
      <c r="D27" s="22"/>
      <c r="E27" s="22">
        <v>94.5</v>
      </c>
      <c r="F27" s="22"/>
      <c r="G27" s="22"/>
      <c r="H27" s="42"/>
      <c r="I27" s="42"/>
      <c r="J27" s="37"/>
    </row>
    <row r="28" spans="1:10" ht="30.6">
      <c r="A28" s="21">
        <v>46064</v>
      </c>
      <c r="B28" s="23" t="s">
        <v>319</v>
      </c>
      <c r="C28" s="22">
        <v>91.44</v>
      </c>
      <c r="D28" s="22"/>
      <c r="E28" s="22"/>
      <c r="F28" s="22"/>
      <c r="G28" s="22"/>
      <c r="H28" s="42">
        <v>91.44</v>
      </c>
      <c r="I28" s="42"/>
      <c r="J28" s="37"/>
    </row>
    <row r="29" spans="1:10" ht="15.6">
      <c r="A29" s="21">
        <v>46085</v>
      </c>
      <c r="B29" s="23" t="s">
        <v>341</v>
      </c>
      <c r="C29" s="22">
        <v>33860.160000000003</v>
      </c>
      <c r="D29" s="22"/>
      <c r="E29" s="22"/>
      <c r="F29" s="22"/>
      <c r="G29" s="22">
        <v>33860.160000000003</v>
      </c>
      <c r="H29" s="42"/>
      <c r="I29" s="42"/>
      <c r="J29" s="37"/>
    </row>
    <row r="30" spans="1:10" ht="15.6">
      <c r="A30" s="21">
        <v>46097</v>
      </c>
      <c r="B30" s="23" t="s">
        <v>355</v>
      </c>
      <c r="C30" s="22">
        <v>10468.5</v>
      </c>
      <c r="D30" s="22"/>
      <c r="E30" s="22"/>
      <c r="F30" s="22"/>
      <c r="G30" s="22"/>
      <c r="H30" s="42"/>
      <c r="I30" s="42">
        <v>10468.5</v>
      </c>
      <c r="J30" s="37"/>
    </row>
    <row r="31" spans="1:10" ht="15.6">
      <c r="A31" s="21">
        <v>46099</v>
      </c>
      <c r="B31" s="23" t="s">
        <v>197</v>
      </c>
      <c r="C31" s="22">
        <v>1700</v>
      </c>
      <c r="D31" s="22"/>
      <c r="E31" s="22"/>
      <c r="F31" s="22"/>
      <c r="G31" s="22">
        <v>1700</v>
      </c>
      <c r="H31" s="42"/>
      <c r="I31" s="42"/>
      <c r="J31" s="37"/>
    </row>
    <row r="32" spans="1:10" ht="15.6">
      <c r="A32" s="21">
        <v>46112</v>
      </c>
      <c r="B32" s="23" t="s">
        <v>196</v>
      </c>
      <c r="C32" s="22">
        <v>84.85</v>
      </c>
      <c r="D32" s="22"/>
      <c r="E32" s="22">
        <v>84.85</v>
      </c>
      <c r="F32" s="22"/>
      <c r="G32" s="22"/>
      <c r="H32" s="42"/>
      <c r="I32" s="42"/>
      <c r="J32" s="37"/>
    </row>
    <row r="33" spans="1:10" ht="15.6">
      <c r="A33" s="21">
        <v>46112</v>
      </c>
      <c r="B33" s="23" t="s">
        <v>239</v>
      </c>
      <c r="C33" s="22">
        <v>114.12</v>
      </c>
      <c r="D33" s="22"/>
      <c r="E33" s="22">
        <v>114.12</v>
      </c>
      <c r="F33" s="22"/>
      <c r="G33" s="22"/>
      <c r="H33" s="42"/>
      <c r="I33" s="42"/>
      <c r="J33" s="37"/>
    </row>
    <row r="34" spans="1:10" ht="15.6">
      <c r="A34" s="21"/>
      <c r="B34" s="23"/>
      <c r="C34" s="43"/>
      <c r="D34" s="43"/>
      <c r="E34" s="43"/>
      <c r="F34" s="43"/>
      <c r="G34" s="43"/>
      <c r="H34" s="44"/>
      <c r="I34" s="44"/>
      <c r="J34" s="37"/>
    </row>
    <row r="35" spans="1:10" ht="15.6">
      <c r="A35" s="21"/>
      <c r="B35" s="23"/>
      <c r="C35" s="43"/>
      <c r="D35" s="43"/>
      <c r="E35" s="43"/>
      <c r="F35" s="43"/>
      <c r="G35" s="43"/>
      <c r="H35" s="44"/>
      <c r="I35" s="44"/>
      <c r="J35" s="37"/>
    </row>
    <row r="36" spans="1:10" ht="15.6">
      <c r="A36" s="21"/>
      <c r="B36" s="23"/>
      <c r="C36" s="43"/>
      <c r="D36" s="43"/>
      <c r="E36" s="43"/>
      <c r="F36" s="43"/>
      <c r="G36" s="43"/>
      <c r="H36" s="44"/>
      <c r="I36" s="44"/>
      <c r="J36" s="37"/>
    </row>
    <row r="37" spans="1:10" ht="15.6">
      <c r="A37" s="21"/>
      <c r="B37" s="23"/>
      <c r="C37" s="43"/>
      <c r="D37" s="43"/>
      <c r="E37" s="43"/>
      <c r="F37" s="43"/>
      <c r="G37" s="43"/>
      <c r="H37" s="44"/>
      <c r="I37" s="44"/>
      <c r="J37" s="37"/>
    </row>
    <row r="38" spans="1:10" ht="15.6">
      <c r="A38" s="21"/>
      <c r="B38" s="23"/>
      <c r="C38" s="43"/>
      <c r="D38" s="43"/>
      <c r="E38" s="43"/>
      <c r="F38" s="43"/>
      <c r="G38" s="43"/>
      <c r="H38" s="44"/>
      <c r="I38" s="44"/>
      <c r="J38" s="37"/>
    </row>
    <row r="39" spans="1:10" ht="15.6">
      <c r="A39" s="21"/>
      <c r="B39" s="23"/>
      <c r="C39" s="43"/>
      <c r="D39" s="43"/>
      <c r="E39" s="43"/>
      <c r="F39" s="43"/>
      <c r="G39" s="43"/>
      <c r="H39" s="44"/>
      <c r="I39" s="44"/>
      <c r="J39" s="7"/>
    </row>
    <row r="40" spans="1:10" ht="15.6">
      <c r="A40" s="21"/>
      <c r="B40" s="23"/>
      <c r="C40" s="43"/>
      <c r="D40" s="43"/>
      <c r="E40" s="43"/>
      <c r="F40" s="43"/>
      <c r="G40" s="43"/>
      <c r="H40" s="44"/>
      <c r="J40" s="7"/>
    </row>
    <row r="41" spans="1:10" ht="15.6">
      <c r="A41" s="45"/>
      <c r="B41" s="36"/>
      <c r="C41" s="46">
        <f>SUM(C4:C40)</f>
        <v>105654.59</v>
      </c>
      <c r="D41" s="46">
        <f>SUM(D4:D40)</f>
        <v>38662</v>
      </c>
      <c r="E41" s="46">
        <f>SUM(E3:E40)</f>
        <v>2221.91</v>
      </c>
      <c r="F41" s="46">
        <f>SUM(F6:F40)</f>
        <v>925.93</v>
      </c>
      <c r="G41" s="46">
        <f>SUM(G6:G40)</f>
        <v>42929.51</v>
      </c>
      <c r="H41" s="46">
        <f>SUM(H4:H40)</f>
        <v>3445.4100000000003</v>
      </c>
      <c r="I41" s="46">
        <f>SUM(I4:I40)</f>
        <v>17469.830000000002</v>
      </c>
      <c r="J41" s="7">
        <f>SUM(D41:I41)</f>
        <v>105654.59000000001</v>
      </c>
    </row>
  </sheetData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54"/>
  <sheetViews>
    <sheetView workbookViewId="0">
      <pane xSplit="4" ySplit="2" topLeftCell="E32" activePane="bottomRight" state="frozen"/>
      <selection pane="topRight" activeCell="E1" sqref="E1"/>
      <selection pane="bottomLeft" activeCell="A3" sqref="A3"/>
      <selection pane="bottomRight" sqref="A1:Q54"/>
    </sheetView>
  </sheetViews>
  <sheetFormatPr defaultRowHeight="14.4"/>
  <cols>
    <col min="1" max="1" width="24" customWidth="1"/>
    <col min="2" max="2" width="10" bestFit="1" customWidth="1"/>
    <col min="16" max="16" width="10.44140625" customWidth="1"/>
  </cols>
  <sheetData>
    <row r="1" spans="1:16">
      <c r="A1" s="112" t="s">
        <v>126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9"/>
    </row>
    <row r="2" spans="1:16">
      <c r="A2" s="88"/>
      <c r="B2" s="88" t="s">
        <v>70</v>
      </c>
      <c r="C2" s="88" t="s">
        <v>76</v>
      </c>
      <c r="D2" s="88" t="s">
        <v>77</v>
      </c>
      <c r="E2" s="88" t="s">
        <v>78</v>
      </c>
      <c r="F2" s="88" t="s">
        <v>79</v>
      </c>
      <c r="G2" s="88" t="s">
        <v>80</v>
      </c>
      <c r="H2" s="88" t="s">
        <v>81</v>
      </c>
      <c r="I2" s="88" t="s">
        <v>82</v>
      </c>
      <c r="J2" s="88" t="s">
        <v>83</v>
      </c>
      <c r="K2" s="88" t="s">
        <v>84</v>
      </c>
      <c r="L2" s="88" t="s">
        <v>85</v>
      </c>
      <c r="M2" s="88" t="s">
        <v>86</v>
      </c>
      <c r="N2" s="88" t="s">
        <v>87</v>
      </c>
      <c r="O2" s="48" t="s">
        <v>88</v>
      </c>
    </row>
    <row r="3" spans="1:16">
      <c r="A3" s="54" t="s">
        <v>65</v>
      </c>
      <c r="B3" s="55">
        <v>155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15">
        <f>SUM(C3:N3)</f>
        <v>0</v>
      </c>
    </row>
    <row r="4" spans="1:16">
      <c r="A4" s="56" t="s">
        <v>89</v>
      </c>
      <c r="B4" s="55">
        <v>55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5">
        <f t="shared" ref="O4:O54" si="0">SUM(C4:N4)</f>
        <v>0</v>
      </c>
    </row>
    <row r="5" spans="1:16">
      <c r="A5" s="56" t="s">
        <v>90</v>
      </c>
      <c r="B5" s="55">
        <v>42</v>
      </c>
      <c r="C5" s="9"/>
      <c r="D5" s="9"/>
      <c r="E5" s="9"/>
      <c r="F5" s="9">
        <v>49</v>
      </c>
      <c r="G5" s="9"/>
      <c r="H5" s="9"/>
      <c r="I5" s="9"/>
      <c r="J5" s="9"/>
      <c r="K5" s="9"/>
      <c r="L5" s="9"/>
      <c r="M5" s="9"/>
      <c r="N5" s="9"/>
      <c r="O5" s="15">
        <f t="shared" si="0"/>
        <v>49</v>
      </c>
    </row>
    <row r="6" spans="1:16">
      <c r="A6" s="57" t="s">
        <v>91</v>
      </c>
      <c r="B6" s="58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15">
        <f t="shared" si="0"/>
        <v>0</v>
      </c>
    </row>
    <row r="7" spans="1:16">
      <c r="A7" s="59" t="s">
        <v>92</v>
      </c>
      <c r="B7" s="55">
        <v>189</v>
      </c>
      <c r="C7" s="9">
        <v>52</v>
      </c>
      <c r="D7" s="9"/>
      <c r="E7" s="9"/>
      <c r="F7" s="9">
        <v>52</v>
      </c>
      <c r="G7" s="9"/>
      <c r="H7" s="9"/>
      <c r="I7" s="9"/>
      <c r="J7" s="9"/>
      <c r="K7" s="9"/>
      <c r="L7" s="9"/>
      <c r="M7" s="9"/>
      <c r="N7" s="9"/>
      <c r="O7" s="15">
        <f t="shared" si="0"/>
        <v>104</v>
      </c>
    </row>
    <row r="8" spans="1:16">
      <c r="A8" s="54" t="s">
        <v>64</v>
      </c>
      <c r="B8" s="55">
        <v>72</v>
      </c>
      <c r="C8" s="9">
        <v>6</v>
      </c>
      <c r="D8" s="9">
        <v>6</v>
      </c>
      <c r="E8" s="9">
        <v>6</v>
      </c>
      <c r="F8" s="9">
        <v>6</v>
      </c>
      <c r="G8" s="9">
        <v>6</v>
      </c>
      <c r="H8" s="9">
        <v>6</v>
      </c>
      <c r="I8" s="9">
        <v>6</v>
      </c>
      <c r="J8" s="9">
        <v>6</v>
      </c>
      <c r="K8" s="9">
        <v>6</v>
      </c>
      <c r="L8" s="9">
        <v>6</v>
      </c>
      <c r="M8" s="9">
        <v>6</v>
      </c>
      <c r="N8" s="9">
        <v>6</v>
      </c>
      <c r="O8" s="15">
        <f t="shared" si="0"/>
        <v>72</v>
      </c>
    </row>
    <row r="9" spans="1:16">
      <c r="A9" s="54" t="s">
        <v>93</v>
      </c>
      <c r="B9" s="60">
        <v>4000</v>
      </c>
      <c r="C9" s="9"/>
      <c r="D9" s="9">
        <v>4585.92</v>
      </c>
      <c r="E9" s="9"/>
      <c r="F9" s="9"/>
      <c r="G9" s="9"/>
      <c r="H9" s="9"/>
      <c r="I9" s="9"/>
      <c r="J9" s="9"/>
      <c r="K9" s="9"/>
      <c r="L9" s="9"/>
      <c r="M9" s="9"/>
      <c r="N9" s="9"/>
      <c r="O9" s="15">
        <f t="shared" si="0"/>
        <v>4585.92</v>
      </c>
      <c r="P9" s="94" t="s">
        <v>263</v>
      </c>
    </row>
    <row r="10" spans="1:16" ht="27">
      <c r="A10" s="56" t="s">
        <v>94</v>
      </c>
      <c r="B10" s="55">
        <v>200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5">
        <f t="shared" si="0"/>
        <v>0</v>
      </c>
    </row>
    <row r="11" spans="1:16">
      <c r="A11" s="54" t="s">
        <v>95</v>
      </c>
      <c r="B11" s="55">
        <v>315</v>
      </c>
      <c r="C11" s="9"/>
      <c r="D11" s="9"/>
      <c r="E11" s="9"/>
      <c r="F11" s="9"/>
      <c r="G11" s="9"/>
      <c r="H11" s="9">
        <v>341.25</v>
      </c>
      <c r="I11" s="9"/>
      <c r="J11" s="9"/>
      <c r="K11" s="9"/>
      <c r="L11" s="9"/>
      <c r="M11" s="9"/>
      <c r="N11" s="9"/>
      <c r="O11" s="15">
        <f t="shared" si="0"/>
        <v>341.25</v>
      </c>
      <c r="P11" s="94" t="s">
        <v>263</v>
      </c>
    </row>
    <row r="12" spans="1:16">
      <c r="A12" s="54" t="s">
        <v>96</v>
      </c>
      <c r="B12" s="55">
        <v>150</v>
      </c>
      <c r="C12" s="9"/>
      <c r="D12" s="9"/>
      <c r="E12" s="9"/>
      <c r="F12" s="9">
        <v>150</v>
      </c>
      <c r="G12" s="9"/>
      <c r="H12" s="9"/>
      <c r="I12" s="9"/>
      <c r="J12" s="9"/>
      <c r="K12" s="9"/>
      <c r="L12" s="9"/>
      <c r="M12" s="9"/>
      <c r="N12" s="9"/>
      <c r="O12" s="15">
        <f t="shared" si="0"/>
        <v>150</v>
      </c>
    </row>
    <row r="13" spans="1:16">
      <c r="A13" s="56" t="s">
        <v>97</v>
      </c>
      <c r="B13" s="55">
        <v>5698</v>
      </c>
      <c r="C13" s="9">
        <v>420.14</v>
      </c>
      <c r="D13" s="9">
        <v>419.94</v>
      </c>
      <c r="E13" s="9">
        <v>749.53</v>
      </c>
      <c r="F13" s="9">
        <v>419.94</v>
      </c>
      <c r="G13" s="9">
        <v>420.14</v>
      </c>
      <c r="H13" s="9">
        <v>859.59</v>
      </c>
      <c r="I13" s="9"/>
      <c r="J13" s="9"/>
      <c r="K13" s="9"/>
      <c r="L13" s="9"/>
      <c r="M13" s="9"/>
      <c r="N13" s="9"/>
      <c r="O13" s="15">
        <f t="shared" si="0"/>
        <v>3289.28</v>
      </c>
    </row>
    <row r="14" spans="1:16" ht="26.4">
      <c r="A14" s="54" t="s">
        <v>98</v>
      </c>
      <c r="B14" s="55">
        <v>412</v>
      </c>
      <c r="C14" s="9"/>
      <c r="D14" s="9"/>
      <c r="E14" s="9">
        <v>13.99</v>
      </c>
      <c r="F14" s="9">
        <v>31.59</v>
      </c>
      <c r="G14" s="9"/>
      <c r="H14" s="9"/>
      <c r="I14" s="9"/>
      <c r="J14" s="9"/>
      <c r="K14" s="9"/>
      <c r="L14" s="9"/>
      <c r="M14" s="9"/>
      <c r="N14" s="9"/>
      <c r="O14" s="15">
        <f t="shared" si="0"/>
        <v>45.58</v>
      </c>
    </row>
    <row r="15" spans="1:16">
      <c r="A15" s="56" t="s">
        <v>99</v>
      </c>
      <c r="B15" s="55">
        <v>300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15">
        <f t="shared" si="0"/>
        <v>0</v>
      </c>
    </row>
    <row r="16" spans="1:16">
      <c r="A16" s="54" t="s">
        <v>34</v>
      </c>
      <c r="B16" s="61">
        <v>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5">
        <f t="shared" si="0"/>
        <v>0</v>
      </c>
    </row>
    <row r="17" spans="1:16">
      <c r="A17" s="54" t="s">
        <v>56</v>
      </c>
      <c r="B17" s="61">
        <v>0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5">
        <f t="shared" si="0"/>
        <v>0</v>
      </c>
    </row>
    <row r="18" spans="1:16">
      <c r="A18" s="54" t="s">
        <v>57</v>
      </c>
      <c r="B18" s="61">
        <v>869</v>
      </c>
      <c r="C18" s="9">
        <v>869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5">
        <f t="shared" si="0"/>
        <v>869</v>
      </c>
    </row>
    <row r="19" spans="1:16">
      <c r="A19" s="54" t="s">
        <v>259</v>
      </c>
      <c r="B19" s="61">
        <v>0</v>
      </c>
      <c r="C19" s="9">
        <v>2400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15">
        <f t="shared" si="0"/>
        <v>2400</v>
      </c>
      <c r="P19" s="94" t="s">
        <v>263</v>
      </c>
    </row>
    <row r="20" spans="1:16">
      <c r="A20" s="57" t="s">
        <v>72</v>
      </c>
      <c r="B20" s="62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15">
        <f t="shared" si="0"/>
        <v>0</v>
      </c>
    </row>
    <row r="21" spans="1:16">
      <c r="A21" s="56" t="s">
        <v>100</v>
      </c>
      <c r="B21" s="61">
        <v>1475</v>
      </c>
      <c r="C21" s="9">
        <v>1475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5">
        <f t="shared" si="0"/>
        <v>1475</v>
      </c>
    </row>
    <row r="22" spans="1:16">
      <c r="A22" s="54" t="s">
        <v>101</v>
      </c>
      <c r="B22" s="61">
        <v>550</v>
      </c>
      <c r="C22" s="9">
        <v>550</v>
      </c>
      <c r="D22" s="26"/>
      <c r="E22" s="26"/>
      <c r="F22" s="9"/>
      <c r="G22" s="9"/>
      <c r="H22" s="9"/>
      <c r="I22" s="9"/>
      <c r="J22" s="9"/>
      <c r="K22" s="9"/>
      <c r="L22" s="9"/>
      <c r="M22" s="9"/>
      <c r="N22" s="9"/>
      <c r="O22" s="15">
        <f t="shared" si="0"/>
        <v>550</v>
      </c>
    </row>
    <row r="23" spans="1:16">
      <c r="A23" s="54" t="s">
        <v>60</v>
      </c>
      <c r="B23" s="61">
        <v>500</v>
      </c>
      <c r="C23" s="9">
        <v>500</v>
      </c>
      <c r="D23" s="9"/>
      <c r="E23" s="9"/>
      <c r="F23" s="26"/>
      <c r="G23" s="26"/>
      <c r="H23" s="26"/>
      <c r="I23" s="26"/>
      <c r="J23" s="26"/>
      <c r="K23" s="26"/>
      <c r="L23" s="26"/>
      <c r="M23" s="26"/>
      <c r="N23" s="26"/>
      <c r="O23" s="15">
        <f t="shared" si="0"/>
        <v>500</v>
      </c>
    </row>
    <row r="24" spans="1:16">
      <c r="A24" s="54" t="s">
        <v>102</v>
      </c>
      <c r="B24" s="61">
        <v>0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5">
        <f t="shared" si="0"/>
        <v>0</v>
      </c>
    </row>
    <row r="25" spans="1:16">
      <c r="A25" s="56" t="s">
        <v>103</v>
      </c>
      <c r="B25" s="55">
        <v>30</v>
      </c>
      <c r="C25" s="9"/>
      <c r="D25" s="26"/>
      <c r="E25" s="26"/>
      <c r="F25" s="9"/>
      <c r="G25" s="9"/>
      <c r="H25" s="9"/>
      <c r="I25" s="9"/>
      <c r="J25" s="9"/>
      <c r="K25" s="9"/>
      <c r="L25" s="9"/>
      <c r="M25" s="9"/>
      <c r="N25" s="9"/>
      <c r="O25" s="15">
        <f t="shared" si="0"/>
        <v>0</v>
      </c>
    </row>
    <row r="26" spans="1:16">
      <c r="A26" s="56" t="s">
        <v>260</v>
      </c>
      <c r="B26" s="60">
        <v>1500</v>
      </c>
      <c r="C26" s="9">
        <v>1500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15">
        <f t="shared" si="0"/>
        <v>1500</v>
      </c>
    </row>
    <row r="27" spans="1:16">
      <c r="A27" s="56" t="s">
        <v>104</v>
      </c>
      <c r="B27" s="61">
        <v>300</v>
      </c>
      <c r="C27" s="9">
        <v>300</v>
      </c>
      <c r="D27" s="9"/>
      <c r="E27" s="9"/>
      <c r="F27" s="9">
        <v>124.38</v>
      </c>
      <c r="G27" s="9"/>
      <c r="H27" s="9"/>
      <c r="I27" s="9"/>
      <c r="J27" s="9"/>
      <c r="K27" s="9"/>
      <c r="L27" s="9"/>
      <c r="M27" s="9"/>
      <c r="N27" s="9"/>
      <c r="O27" s="15">
        <f t="shared" si="0"/>
        <v>424.38</v>
      </c>
    </row>
    <row r="28" spans="1:16">
      <c r="A28" s="56" t="s">
        <v>105</v>
      </c>
      <c r="B28" s="61">
        <v>1000</v>
      </c>
      <c r="C28" s="9">
        <v>1000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15">
        <f t="shared" si="0"/>
        <v>1000</v>
      </c>
    </row>
    <row r="29" spans="1:16">
      <c r="A29" s="54" t="s">
        <v>106</v>
      </c>
      <c r="B29" s="61">
        <v>0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15">
        <f t="shared" si="0"/>
        <v>0</v>
      </c>
    </row>
    <row r="30" spans="1:16">
      <c r="A30" s="54" t="s">
        <v>124</v>
      </c>
      <c r="B30" s="61">
        <v>350</v>
      </c>
      <c r="C30" s="9">
        <v>350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15">
        <f t="shared" si="0"/>
        <v>350</v>
      </c>
    </row>
    <row r="31" spans="1:16">
      <c r="A31" s="54" t="s">
        <v>261</v>
      </c>
      <c r="B31" s="61">
        <v>100</v>
      </c>
      <c r="C31" s="9">
        <v>100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5">
        <f t="shared" si="0"/>
        <v>100</v>
      </c>
    </row>
    <row r="32" spans="1:16">
      <c r="A32" s="57" t="s">
        <v>107</v>
      </c>
      <c r="B32" s="62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15">
        <f t="shared" si="0"/>
        <v>0</v>
      </c>
    </row>
    <row r="33" spans="1:15">
      <c r="A33" s="56" t="s">
        <v>108</v>
      </c>
      <c r="B33" s="61">
        <v>1000</v>
      </c>
      <c r="C33" s="9">
        <v>26.38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15">
        <f t="shared" si="0"/>
        <v>26.38</v>
      </c>
    </row>
    <row r="34" spans="1:15">
      <c r="A34" s="54" t="s">
        <v>109</v>
      </c>
      <c r="B34" s="60">
        <v>400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15">
        <f t="shared" si="0"/>
        <v>0</v>
      </c>
    </row>
    <row r="35" spans="1:15" ht="27">
      <c r="A35" s="56" t="s">
        <v>110</v>
      </c>
      <c r="B35" s="60">
        <v>1000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15">
        <f t="shared" si="0"/>
        <v>0</v>
      </c>
    </row>
    <row r="36" spans="1:15">
      <c r="A36" s="54" t="s">
        <v>111</v>
      </c>
      <c r="B36" s="55">
        <v>250</v>
      </c>
      <c r="C36" s="26"/>
      <c r="D36" s="26"/>
      <c r="E36" s="26">
        <v>85.94</v>
      </c>
      <c r="F36" s="26"/>
      <c r="G36" s="26"/>
      <c r="H36" s="26"/>
      <c r="I36" s="26"/>
      <c r="J36" s="26"/>
      <c r="K36" s="26"/>
      <c r="L36" s="26"/>
      <c r="M36" s="26"/>
      <c r="N36" s="26"/>
      <c r="O36" s="15">
        <f t="shared" si="0"/>
        <v>85.94</v>
      </c>
    </row>
    <row r="37" spans="1:15" ht="26.4">
      <c r="A37" s="54" t="s">
        <v>112</v>
      </c>
      <c r="B37" s="61">
        <v>9500</v>
      </c>
      <c r="C37" s="9">
        <v>666</v>
      </c>
      <c r="D37" s="9">
        <v>820</v>
      </c>
      <c r="E37" s="9">
        <v>820</v>
      </c>
      <c r="F37" s="9">
        <v>770</v>
      </c>
      <c r="G37" s="9"/>
      <c r="H37" s="9">
        <v>1586</v>
      </c>
      <c r="I37" s="9">
        <v>766</v>
      </c>
      <c r="J37" s="9">
        <v>791</v>
      </c>
      <c r="K37" s="9"/>
      <c r="L37" s="9"/>
      <c r="M37" s="9"/>
      <c r="N37" s="9"/>
      <c r="O37" s="15">
        <f t="shared" si="0"/>
        <v>6219</v>
      </c>
    </row>
    <row r="38" spans="1:15" ht="40.200000000000003">
      <c r="A38" s="56" t="s">
        <v>113</v>
      </c>
      <c r="B38" s="55">
        <v>1000</v>
      </c>
      <c r="C38" s="9"/>
      <c r="D38" s="9"/>
      <c r="E38" s="9">
        <v>72.680000000000007</v>
      </c>
      <c r="F38" s="9">
        <v>66.56</v>
      </c>
      <c r="G38" s="9"/>
      <c r="H38" s="9"/>
      <c r="I38" s="9"/>
      <c r="J38" s="9"/>
      <c r="K38" s="9"/>
      <c r="L38" s="9"/>
      <c r="M38" s="9"/>
      <c r="N38" s="9"/>
      <c r="O38" s="15">
        <f t="shared" si="0"/>
        <v>139.24</v>
      </c>
    </row>
    <row r="39" spans="1:15">
      <c r="A39" s="56" t="s">
        <v>114</v>
      </c>
      <c r="B39" s="55">
        <v>2500</v>
      </c>
      <c r="C39" s="9"/>
      <c r="D39" s="9">
        <v>365</v>
      </c>
      <c r="E39" s="9">
        <v>365</v>
      </c>
      <c r="F39" s="9">
        <v>365</v>
      </c>
      <c r="G39" s="9"/>
      <c r="H39" s="9">
        <v>365</v>
      </c>
      <c r="I39" s="9">
        <v>365</v>
      </c>
      <c r="J39" s="9">
        <v>365</v>
      </c>
      <c r="K39" s="9"/>
      <c r="L39" s="9"/>
      <c r="M39" s="9"/>
      <c r="N39" s="9"/>
      <c r="O39" s="15">
        <f t="shared" si="0"/>
        <v>2190</v>
      </c>
    </row>
    <row r="40" spans="1:15" ht="26.4">
      <c r="A40" s="54" t="s">
        <v>115</v>
      </c>
      <c r="B40" s="61">
        <v>1500</v>
      </c>
      <c r="C40" s="9"/>
      <c r="D40" s="9">
        <v>292</v>
      </c>
      <c r="E40" s="26"/>
      <c r="F40" s="9">
        <v>292</v>
      </c>
      <c r="G40" s="9"/>
      <c r="H40" s="9"/>
      <c r="I40" s="9"/>
      <c r="J40" s="9">
        <v>292</v>
      </c>
      <c r="K40" s="9"/>
      <c r="L40" s="9"/>
      <c r="M40" s="9"/>
      <c r="N40" s="9"/>
      <c r="O40" s="15">
        <f t="shared" si="0"/>
        <v>876</v>
      </c>
    </row>
    <row r="41" spans="1:15">
      <c r="A41" s="54" t="s">
        <v>116</v>
      </c>
      <c r="B41" s="55">
        <v>300</v>
      </c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15">
        <f t="shared" si="0"/>
        <v>0</v>
      </c>
    </row>
    <row r="42" spans="1:15">
      <c r="A42" s="54" t="s">
        <v>117</v>
      </c>
      <c r="B42" s="61">
        <v>250</v>
      </c>
      <c r="C42" s="9"/>
      <c r="D42" s="9"/>
      <c r="E42" s="9"/>
      <c r="F42" s="9"/>
      <c r="G42" s="9"/>
      <c r="H42" s="9">
        <v>100</v>
      </c>
      <c r="I42" s="9">
        <v>310.49</v>
      </c>
      <c r="J42" s="9"/>
      <c r="K42" s="9"/>
      <c r="L42" s="9"/>
      <c r="M42" s="9"/>
      <c r="N42" s="9"/>
      <c r="O42" s="15">
        <f t="shared" si="0"/>
        <v>410.49</v>
      </c>
    </row>
    <row r="43" spans="1:15">
      <c r="A43" s="56" t="s">
        <v>118</v>
      </c>
      <c r="B43" s="60">
        <v>1500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15">
        <f t="shared" si="0"/>
        <v>0</v>
      </c>
    </row>
    <row r="44" spans="1:15">
      <c r="A44" s="95" t="s">
        <v>119</v>
      </c>
      <c r="B44" s="96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3">
        <f t="shared" si="0"/>
        <v>0</v>
      </c>
    </row>
    <row r="45" spans="1:15">
      <c r="A45" s="97" t="s">
        <v>120</v>
      </c>
      <c r="B45" s="98"/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3">
        <f t="shared" si="0"/>
        <v>0</v>
      </c>
    </row>
    <row r="46" spans="1:15">
      <c r="A46" s="56" t="s">
        <v>121</v>
      </c>
      <c r="B46" s="55">
        <v>0</v>
      </c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15">
        <f t="shared" si="0"/>
        <v>0</v>
      </c>
    </row>
    <row r="47" spans="1:15">
      <c r="A47" s="54" t="s">
        <v>122</v>
      </c>
      <c r="B47" s="61">
        <v>1000</v>
      </c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15">
        <f t="shared" si="0"/>
        <v>0</v>
      </c>
    </row>
    <row r="48" spans="1:15">
      <c r="A48" s="56" t="s">
        <v>123</v>
      </c>
      <c r="B48" s="55">
        <v>100</v>
      </c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15">
        <f t="shared" si="0"/>
        <v>0</v>
      </c>
    </row>
    <row r="49" spans="1:17">
      <c r="A49" s="63" t="s">
        <v>125</v>
      </c>
      <c r="B49" s="55">
        <v>0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15">
        <f t="shared" si="0"/>
        <v>0</v>
      </c>
    </row>
    <row r="50" spans="1:17">
      <c r="A50" s="89" t="s">
        <v>258</v>
      </c>
      <c r="B50" s="52">
        <v>0</v>
      </c>
      <c r="C50" s="9"/>
      <c r="D50" s="9">
        <v>55.77</v>
      </c>
      <c r="E50" s="9"/>
      <c r="F50" s="9"/>
      <c r="G50" s="9"/>
      <c r="H50" s="9">
        <v>83.4</v>
      </c>
      <c r="I50" s="9"/>
      <c r="J50" s="9"/>
      <c r="K50" s="9"/>
      <c r="L50" s="9"/>
      <c r="M50" s="9"/>
      <c r="N50" s="9"/>
      <c r="O50" s="15">
        <f t="shared" si="0"/>
        <v>139.17000000000002</v>
      </c>
    </row>
    <row r="51" spans="1:17">
      <c r="A51" s="90" t="s">
        <v>32</v>
      </c>
      <c r="B51" s="91"/>
      <c r="C51" s="92">
        <v>289.77999999999997</v>
      </c>
      <c r="D51" s="92">
        <v>659.15</v>
      </c>
      <c r="E51" s="92"/>
      <c r="F51" s="92"/>
      <c r="G51" s="92">
        <v>4072.55</v>
      </c>
      <c r="H51" s="92"/>
      <c r="I51" s="92"/>
      <c r="J51" s="92"/>
      <c r="K51" s="92"/>
      <c r="L51" s="92"/>
      <c r="M51" s="92"/>
      <c r="N51" s="92"/>
      <c r="O51" s="93">
        <f t="shared" si="0"/>
        <v>5021.4800000000005</v>
      </c>
      <c r="P51" s="94" t="s">
        <v>262</v>
      </c>
      <c r="Q51" s="94"/>
    </row>
    <row r="52" spans="1:17">
      <c r="A52" s="53"/>
      <c r="B52" s="5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15">
        <f t="shared" si="0"/>
        <v>0</v>
      </c>
    </row>
    <row r="53" spans="1:17">
      <c r="A53" s="51"/>
      <c r="B53" s="5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15">
        <f t="shared" si="0"/>
        <v>0</v>
      </c>
    </row>
    <row r="54" spans="1:17">
      <c r="A54" s="53"/>
      <c r="B54" s="52">
        <f>SUM(B3:B53)</f>
        <v>38562</v>
      </c>
      <c r="C54" s="9">
        <f t="shared" ref="C54:N54" si="1">SUM(C3:C53)</f>
        <v>10504.3</v>
      </c>
      <c r="D54" s="9">
        <f t="shared" si="1"/>
        <v>7203.78</v>
      </c>
      <c r="E54" s="9">
        <f t="shared" si="1"/>
        <v>2113.1400000000003</v>
      </c>
      <c r="F54" s="9">
        <f t="shared" si="1"/>
        <v>2326.4700000000003</v>
      </c>
      <c r="G54" s="9">
        <f t="shared" si="1"/>
        <v>4498.6900000000005</v>
      </c>
      <c r="H54" s="9">
        <f t="shared" si="1"/>
        <v>3341.2400000000002</v>
      </c>
      <c r="I54" s="9">
        <f t="shared" si="1"/>
        <v>1447.49</v>
      </c>
      <c r="J54" s="9">
        <f t="shared" si="1"/>
        <v>1454</v>
      </c>
      <c r="K54" s="9">
        <f t="shared" si="1"/>
        <v>6</v>
      </c>
      <c r="L54" s="9">
        <f t="shared" si="1"/>
        <v>6</v>
      </c>
      <c r="M54" s="9">
        <f t="shared" si="1"/>
        <v>6</v>
      </c>
      <c r="N54" s="9">
        <f t="shared" si="1"/>
        <v>6</v>
      </c>
      <c r="O54" s="15">
        <f t="shared" si="0"/>
        <v>32913.11</v>
      </c>
    </row>
  </sheetData>
  <mergeCells count="1">
    <mergeCell ref="A1:N1"/>
  </mergeCells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H38"/>
    </sheetView>
  </sheetViews>
  <sheetFormatPr defaultRowHeight="14.4"/>
  <cols>
    <col min="1" max="1" width="18.44140625" customWidth="1"/>
    <col min="2" max="2" width="37.5546875" customWidth="1"/>
    <col min="3" max="3" width="17" customWidth="1"/>
    <col min="4" max="4" width="28.77734375" bestFit="1" customWidth="1"/>
    <col min="5" max="5" width="26.77734375" customWidth="1"/>
    <col min="6" max="6" width="17.77734375" customWidth="1"/>
    <col min="7" max="7" width="18.33203125" customWidth="1"/>
  </cols>
  <sheetData>
    <row r="1" spans="1:8">
      <c r="A1" s="15"/>
      <c r="B1" s="117" t="s">
        <v>135</v>
      </c>
      <c r="C1" s="118"/>
      <c r="D1" s="118"/>
      <c r="E1" s="119"/>
      <c r="F1" s="15"/>
      <c r="G1" s="15"/>
      <c r="H1" s="9"/>
    </row>
    <row r="2" spans="1:8">
      <c r="A2" s="15" t="s">
        <v>127</v>
      </c>
      <c r="B2" s="15" t="s">
        <v>128</v>
      </c>
      <c r="C2" s="15" t="s">
        <v>129</v>
      </c>
      <c r="D2" s="15" t="s">
        <v>130</v>
      </c>
      <c r="E2" s="15" t="s">
        <v>131</v>
      </c>
      <c r="F2" s="15" t="s">
        <v>132</v>
      </c>
      <c r="G2" s="15" t="s">
        <v>133</v>
      </c>
      <c r="H2" s="9"/>
    </row>
    <row r="3" spans="1:8">
      <c r="A3" s="64">
        <v>45754</v>
      </c>
      <c r="B3" s="9" t="s">
        <v>221</v>
      </c>
      <c r="C3" s="9">
        <v>305859</v>
      </c>
      <c r="D3" s="9" t="s">
        <v>222</v>
      </c>
      <c r="E3" s="9" t="s">
        <v>134</v>
      </c>
      <c r="F3" s="9" t="s">
        <v>223</v>
      </c>
      <c r="G3" s="65">
        <v>57.96</v>
      </c>
      <c r="H3" s="15" t="s">
        <v>32</v>
      </c>
    </row>
    <row r="4" spans="1:8">
      <c r="A4" s="64">
        <v>45740</v>
      </c>
      <c r="B4" s="9" t="s">
        <v>224</v>
      </c>
      <c r="C4" s="9">
        <v>1950</v>
      </c>
      <c r="D4" s="9" t="s">
        <v>225</v>
      </c>
      <c r="E4" s="9" t="s">
        <v>134</v>
      </c>
      <c r="F4" s="9" t="s">
        <v>226</v>
      </c>
      <c r="G4" s="9">
        <v>10.4</v>
      </c>
      <c r="H4" s="9"/>
    </row>
    <row r="5" spans="1:8">
      <c r="A5" s="64">
        <v>45735</v>
      </c>
      <c r="B5" s="9" t="s">
        <v>227</v>
      </c>
      <c r="C5" s="9">
        <v>22464</v>
      </c>
      <c r="D5" s="9" t="s">
        <v>228</v>
      </c>
      <c r="E5" s="9" t="s">
        <v>134</v>
      </c>
      <c r="F5" s="9" t="s">
        <v>229</v>
      </c>
      <c r="G5" s="9">
        <v>240.6</v>
      </c>
      <c r="H5" s="9"/>
    </row>
    <row r="6" spans="1:8">
      <c r="A6" s="64">
        <v>45407</v>
      </c>
      <c r="B6" s="9" t="s">
        <v>227</v>
      </c>
      <c r="C6" s="9">
        <v>22572</v>
      </c>
      <c r="D6" s="9" t="s">
        <v>228</v>
      </c>
      <c r="E6" s="9" t="s">
        <v>134</v>
      </c>
      <c r="F6" s="9" t="s">
        <v>229</v>
      </c>
      <c r="G6" s="9">
        <v>194.8</v>
      </c>
      <c r="H6" s="9"/>
    </row>
    <row r="7" spans="1:8">
      <c r="A7" s="64">
        <v>45748</v>
      </c>
      <c r="B7" s="9" t="s">
        <v>197</v>
      </c>
      <c r="C7" s="9">
        <v>20022323</v>
      </c>
      <c r="D7" s="9" t="s">
        <v>230</v>
      </c>
      <c r="E7" s="9" t="s">
        <v>134</v>
      </c>
      <c r="F7" s="9" t="s">
        <v>231</v>
      </c>
      <c r="G7" s="9">
        <v>11.15</v>
      </c>
      <c r="H7" s="9"/>
    </row>
    <row r="8" spans="1:8">
      <c r="A8" s="64">
        <v>45777</v>
      </c>
      <c r="B8" s="9" t="s">
        <v>298</v>
      </c>
      <c r="C8" s="9">
        <v>4537</v>
      </c>
      <c r="D8" s="9" t="s">
        <v>232</v>
      </c>
      <c r="E8" s="9" t="s">
        <v>134</v>
      </c>
      <c r="F8" s="9" t="s">
        <v>233</v>
      </c>
      <c r="G8" s="9">
        <v>58.4</v>
      </c>
      <c r="H8" s="9"/>
    </row>
    <row r="9" spans="1:8">
      <c r="A9" s="64">
        <v>45808</v>
      </c>
      <c r="B9" s="9" t="s">
        <v>216</v>
      </c>
      <c r="C9" s="9">
        <v>2483</v>
      </c>
      <c r="D9" s="9" t="s">
        <v>234</v>
      </c>
      <c r="E9" s="9" t="s">
        <v>134</v>
      </c>
      <c r="F9" s="9" t="s">
        <v>235</v>
      </c>
      <c r="G9" s="9">
        <v>73</v>
      </c>
      <c r="H9" s="9"/>
    </row>
    <row r="10" spans="1:8" ht="28.8">
      <c r="A10" s="64">
        <v>45791</v>
      </c>
      <c r="B10" s="9" t="s">
        <v>238</v>
      </c>
      <c r="C10" s="9">
        <v>895</v>
      </c>
      <c r="D10" s="87" t="s">
        <v>236</v>
      </c>
      <c r="E10" s="9" t="s">
        <v>134</v>
      </c>
      <c r="F10" s="9" t="s">
        <v>237</v>
      </c>
      <c r="G10" s="9">
        <v>131.83000000000001</v>
      </c>
      <c r="H10" s="15" t="s">
        <v>32</v>
      </c>
    </row>
    <row r="11" spans="1:8">
      <c r="A11" s="64">
        <v>45883</v>
      </c>
      <c r="B11" s="9" t="s">
        <v>276</v>
      </c>
      <c r="C11" s="9">
        <v>65</v>
      </c>
      <c r="D11" s="9" t="s">
        <v>274</v>
      </c>
      <c r="E11" s="9" t="s">
        <v>134</v>
      </c>
      <c r="F11" s="9" t="s">
        <v>275</v>
      </c>
      <c r="G11" s="9">
        <v>814.51</v>
      </c>
      <c r="H11" s="15" t="s">
        <v>32</v>
      </c>
    </row>
    <row r="12" spans="1:8">
      <c r="A12" s="64">
        <v>45918</v>
      </c>
      <c r="B12" s="9" t="s">
        <v>271</v>
      </c>
      <c r="C12" s="9">
        <v>142</v>
      </c>
      <c r="D12" s="9" t="s">
        <v>274</v>
      </c>
      <c r="E12" s="9" t="s">
        <v>134</v>
      </c>
      <c r="F12" s="9" t="s">
        <v>275</v>
      </c>
      <c r="G12" s="9">
        <v>407.25</v>
      </c>
      <c r="H12" s="15" t="s">
        <v>32</v>
      </c>
    </row>
    <row r="13" spans="1:8">
      <c r="A13" s="64">
        <v>44464</v>
      </c>
      <c r="B13" s="9" t="s">
        <v>288</v>
      </c>
      <c r="C13" s="9">
        <v>1634433</v>
      </c>
      <c r="D13" s="9" t="s">
        <v>289</v>
      </c>
      <c r="E13" s="9" t="s">
        <v>134</v>
      </c>
      <c r="F13" s="9" t="s">
        <v>290</v>
      </c>
      <c r="G13" s="9">
        <v>62.1</v>
      </c>
      <c r="H13" s="9"/>
    </row>
    <row r="14" spans="1:8">
      <c r="A14" s="64">
        <v>45924</v>
      </c>
      <c r="B14" s="9" t="s">
        <v>242</v>
      </c>
      <c r="C14" s="9">
        <v>205431</v>
      </c>
      <c r="D14" s="9" t="s">
        <v>291</v>
      </c>
      <c r="E14" s="9" t="s">
        <v>134</v>
      </c>
      <c r="F14" s="9" t="s">
        <v>292</v>
      </c>
      <c r="G14" s="9">
        <v>17.190000000000001</v>
      </c>
      <c r="H14" s="9"/>
    </row>
    <row r="15" spans="1:8">
      <c r="A15" s="64">
        <v>45945</v>
      </c>
      <c r="B15" s="9" t="s">
        <v>197</v>
      </c>
      <c r="C15" s="9">
        <v>20027743</v>
      </c>
      <c r="D15" s="9" t="s">
        <v>230</v>
      </c>
      <c r="E15" s="9" t="s">
        <v>134</v>
      </c>
      <c r="F15" s="9" t="s">
        <v>231</v>
      </c>
      <c r="G15" s="9">
        <v>12.59</v>
      </c>
      <c r="H15" s="15"/>
    </row>
    <row r="16" spans="1:8">
      <c r="A16" s="64">
        <v>45931</v>
      </c>
      <c r="B16" s="9" t="s">
        <v>271</v>
      </c>
      <c r="C16" s="9">
        <v>184</v>
      </c>
      <c r="D16" s="9" t="s">
        <v>293</v>
      </c>
      <c r="E16" s="9" t="s">
        <v>134</v>
      </c>
      <c r="F16" s="9" t="s">
        <v>294</v>
      </c>
      <c r="G16" s="9">
        <v>407.25</v>
      </c>
      <c r="H16" s="15" t="s">
        <v>32</v>
      </c>
    </row>
    <row r="17" spans="1:8">
      <c r="A17" s="64">
        <v>45937</v>
      </c>
      <c r="B17" s="9" t="s">
        <v>227</v>
      </c>
      <c r="C17" s="9">
        <v>23427</v>
      </c>
      <c r="D17" s="9" t="s">
        <v>228</v>
      </c>
      <c r="E17" s="9" t="s">
        <v>134</v>
      </c>
      <c r="F17" s="9" t="s">
        <v>229</v>
      </c>
      <c r="G17" s="9">
        <v>153.19999999999999</v>
      </c>
      <c r="H17" s="15"/>
    </row>
    <row r="18" spans="1:8">
      <c r="A18" s="64">
        <v>45961</v>
      </c>
      <c r="B18" s="9" t="s">
        <v>216</v>
      </c>
      <c r="C18" s="9">
        <v>2611</v>
      </c>
      <c r="D18" s="9" t="s">
        <v>234</v>
      </c>
      <c r="E18" s="9" t="s">
        <v>134</v>
      </c>
      <c r="F18" s="9" t="s">
        <v>235</v>
      </c>
      <c r="G18" s="9">
        <v>73</v>
      </c>
      <c r="H18" s="15"/>
    </row>
    <row r="19" spans="1:8">
      <c r="A19" s="64">
        <v>45932</v>
      </c>
      <c r="B19" s="9" t="s">
        <v>295</v>
      </c>
      <c r="C19" s="9">
        <v>198919</v>
      </c>
      <c r="D19" s="9" t="s">
        <v>296</v>
      </c>
      <c r="E19" s="9" t="s">
        <v>134</v>
      </c>
      <c r="F19" s="9" t="s">
        <v>297</v>
      </c>
      <c r="G19" s="9">
        <v>206.8</v>
      </c>
      <c r="H19" s="15"/>
    </row>
    <row r="20" spans="1:8">
      <c r="A20" s="64">
        <v>45961</v>
      </c>
      <c r="B20" s="9" t="s">
        <v>227</v>
      </c>
      <c r="C20" s="9">
        <v>23595</v>
      </c>
      <c r="D20" s="9" t="s">
        <v>228</v>
      </c>
      <c r="E20" s="9" t="s">
        <v>134</v>
      </c>
      <c r="F20" s="9" t="s">
        <v>229</v>
      </c>
      <c r="G20" s="9">
        <v>158.19999999999999</v>
      </c>
      <c r="H20" s="15"/>
    </row>
    <row r="21" spans="1:8">
      <c r="A21" s="64">
        <v>45777</v>
      </c>
      <c r="B21" s="9" t="s">
        <v>298</v>
      </c>
      <c r="C21" s="9">
        <v>4689</v>
      </c>
      <c r="D21" s="9" t="s">
        <v>232</v>
      </c>
      <c r="E21" s="9" t="s">
        <v>134</v>
      </c>
      <c r="F21" s="9" t="s">
        <v>233</v>
      </c>
      <c r="G21" s="9">
        <v>58.4</v>
      </c>
      <c r="H21" s="15"/>
    </row>
    <row r="22" spans="1:8">
      <c r="A22" s="64">
        <v>45991</v>
      </c>
      <c r="B22" s="9" t="s">
        <v>216</v>
      </c>
      <c r="C22" s="9">
        <v>2645</v>
      </c>
      <c r="D22" s="9" t="s">
        <v>234</v>
      </c>
      <c r="E22" s="9" t="s">
        <v>134</v>
      </c>
      <c r="F22" s="9" t="s">
        <v>235</v>
      </c>
      <c r="G22" s="9">
        <v>73</v>
      </c>
      <c r="H22" s="15"/>
    </row>
    <row r="23" spans="1:8">
      <c r="A23" s="64">
        <v>45967</v>
      </c>
      <c r="B23" s="9" t="s">
        <v>295</v>
      </c>
      <c r="C23" s="9">
        <v>200188</v>
      </c>
      <c r="D23" s="9" t="s">
        <v>296</v>
      </c>
      <c r="E23" s="9" t="s">
        <v>134</v>
      </c>
      <c r="F23" s="9" t="s">
        <v>297</v>
      </c>
      <c r="G23" s="9">
        <v>213.8</v>
      </c>
      <c r="H23" s="15"/>
    </row>
    <row r="24" spans="1:8">
      <c r="A24" s="64">
        <v>45919</v>
      </c>
      <c r="B24" s="9" t="s">
        <v>281</v>
      </c>
      <c r="C24" s="9">
        <v>58787</v>
      </c>
      <c r="D24" s="9" t="s">
        <v>299</v>
      </c>
      <c r="E24" s="9" t="s">
        <v>134</v>
      </c>
      <c r="F24" s="9" t="s">
        <v>300</v>
      </c>
      <c r="G24" s="9">
        <v>46</v>
      </c>
      <c r="H24" s="15" t="s">
        <v>32</v>
      </c>
    </row>
    <row r="25" spans="1:8">
      <c r="A25" s="64">
        <v>45930</v>
      </c>
      <c r="B25" s="9" t="s">
        <v>301</v>
      </c>
      <c r="C25" s="9">
        <v>191473</v>
      </c>
      <c r="D25" s="9" t="s">
        <v>302</v>
      </c>
      <c r="E25" s="9" t="s">
        <v>134</v>
      </c>
      <c r="F25" s="9" t="s">
        <v>303</v>
      </c>
      <c r="G25" s="9">
        <v>1.86</v>
      </c>
      <c r="H25" s="15" t="s">
        <v>32</v>
      </c>
    </row>
    <row r="26" spans="1:8">
      <c r="A26" s="64">
        <v>45930</v>
      </c>
      <c r="B26" s="9" t="s">
        <v>304</v>
      </c>
      <c r="C26" s="9">
        <v>23182934081</v>
      </c>
      <c r="D26" s="9" t="s">
        <v>305</v>
      </c>
      <c r="E26" s="9" t="s">
        <v>134</v>
      </c>
      <c r="F26" s="9" t="s">
        <v>306</v>
      </c>
      <c r="G26" s="9">
        <v>5.74</v>
      </c>
      <c r="H26" s="15" t="s">
        <v>32</v>
      </c>
    </row>
    <row r="27" spans="1:8">
      <c r="A27" s="64">
        <v>45930</v>
      </c>
      <c r="B27" s="9" t="s">
        <v>307</v>
      </c>
      <c r="C27" s="9"/>
      <c r="D27" s="9" t="s">
        <v>308</v>
      </c>
      <c r="E27" s="9" t="s">
        <v>134</v>
      </c>
      <c r="F27" s="9" t="s">
        <v>309</v>
      </c>
      <c r="G27" s="9">
        <v>11.65</v>
      </c>
      <c r="H27" s="15" t="s">
        <v>32</v>
      </c>
    </row>
    <row r="28" spans="1:8">
      <c r="A28" s="64">
        <v>45930</v>
      </c>
      <c r="B28" s="9" t="s">
        <v>310</v>
      </c>
      <c r="C28" s="9">
        <v>2134425</v>
      </c>
      <c r="D28" s="9" t="s">
        <v>308</v>
      </c>
      <c r="E28" s="9" t="s">
        <v>134</v>
      </c>
      <c r="F28" s="9" t="s">
        <v>311</v>
      </c>
      <c r="G28" s="9">
        <v>26.72</v>
      </c>
      <c r="H28" s="15" t="s">
        <v>32</v>
      </c>
    </row>
    <row r="29" spans="1:8">
      <c r="A29" s="64">
        <v>45930</v>
      </c>
      <c r="B29" s="9" t="s">
        <v>307</v>
      </c>
      <c r="C29" s="9"/>
      <c r="D29" s="9" t="s">
        <v>308</v>
      </c>
      <c r="E29" s="9" t="s">
        <v>134</v>
      </c>
      <c r="F29" s="9" t="s">
        <v>309</v>
      </c>
      <c r="G29" s="9">
        <v>7.32</v>
      </c>
      <c r="H29" s="15" t="s">
        <v>32</v>
      </c>
    </row>
    <row r="30" spans="1:8">
      <c r="A30" s="64">
        <v>45925</v>
      </c>
      <c r="B30" s="9" t="s">
        <v>224</v>
      </c>
      <c r="C30" s="9">
        <v>2170</v>
      </c>
      <c r="D30" s="9" t="s">
        <v>225</v>
      </c>
      <c r="E30" s="9" t="s">
        <v>134</v>
      </c>
      <c r="F30" s="9" t="s">
        <v>226</v>
      </c>
      <c r="G30" s="9">
        <v>10.4</v>
      </c>
      <c r="H30" s="15"/>
    </row>
    <row r="31" spans="1:8">
      <c r="A31" s="64">
        <v>46013</v>
      </c>
      <c r="B31" s="9" t="s">
        <v>224</v>
      </c>
      <c r="C31" s="9">
        <v>2170</v>
      </c>
      <c r="D31" s="9" t="s">
        <v>225</v>
      </c>
      <c r="E31" s="9" t="s">
        <v>134</v>
      </c>
      <c r="F31" s="9" t="s">
        <v>226</v>
      </c>
      <c r="G31" s="9">
        <v>10.4</v>
      </c>
      <c r="H31" s="9"/>
    </row>
    <row r="32" spans="1:8">
      <c r="A32" s="64">
        <v>46006</v>
      </c>
      <c r="B32" s="9" t="s">
        <v>342</v>
      </c>
      <c r="C32" s="9">
        <v>18988</v>
      </c>
      <c r="D32" s="9" t="s">
        <v>343</v>
      </c>
      <c r="E32" s="9" t="s">
        <v>134</v>
      </c>
      <c r="F32" s="9" t="s">
        <v>344</v>
      </c>
      <c r="G32" s="9">
        <v>160</v>
      </c>
      <c r="H32" s="9"/>
    </row>
    <row r="33" spans="1:8">
      <c r="A33" s="64">
        <v>45945</v>
      </c>
      <c r="B33" s="9" t="s">
        <v>328</v>
      </c>
      <c r="C33" s="9">
        <v>264139</v>
      </c>
      <c r="D33" s="9" t="s">
        <v>345</v>
      </c>
      <c r="E33" s="9" t="s">
        <v>134</v>
      </c>
      <c r="F33" t="s">
        <v>346</v>
      </c>
      <c r="G33" s="9">
        <v>5919.51</v>
      </c>
      <c r="H33" s="15" t="s">
        <v>32</v>
      </c>
    </row>
    <row r="34" spans="1:8">
      <c r="A34" s="64">
        <v>45955</v>
      </c>
      <c r="B34" s="9" t="s">
        <v>328</v>
      </c>
      <c r="C34" s="9">
        <v>264357</v>
      </c>
      <c r="D34" s="9" t="s">
        <v>345</v>
      </c>
      <c r="E34" s="9" t="s">
        <v>134</v>
      </c>
      <c r="F34" s="9" t="s">
        <v>346</v>
      </c>
      <c r="G34" s="9">
        <v>825.51</v>
      </c>
      <c r="H34" s="15" t="s">
        <v>32</v>
      </c>
    </row>
    <row r="35" spans="1:8">
      <c r="A35" s="64">
        <v>46050</v>
      </c>
      <c r="B35" s="9" t="s">
        <v>339</v>
      </c>
      <c r="C35" s="9">
        <v>4410370420</v>
      </c>
      <c r="D35" s="9" t="s">
        <v>347</v>
      </c>
      <c r="E35" s="9" t="s">
        <v>134</v>
      </c>
      <c r="F35" s="9" t="s">
        <v>348</v>
      </c>
      <c r="G35" s="9">
        <v>7.96</v>
      </c>
      <c r="H35" s="9"/>
    </row>
    <row r="36" spans="1:8">
      <c r="A36" s="64"/>
      <c r="B36" s="9"/>
      <c r="C36" s="9"/>
      <c r="D36" s="9"/>
      <c r="E36" s="9"/>
      <c r="F36" s="9"/>
      <c r="G36" s="9"/>
      <c r="H36" s="9"/>
    </row>
    <row r="37" spans="1:8">
      <c r="A37" s="64"/>
      <c r="B37" s="9"/>
      <c r="C37" s="9"/>
      <c r="D37" s="9"/>
      <c r="E37" s="9"/>
      <c r="F37" s="9"/>
      <c r="G37" s="9"/>
      <c r="H37" s="9"/>
    </row>
    <row r="38" spans="1:8">
      <c r="A38" s="9"/>
      <c r="B38" s="9"/>
      <c r="C38" s="9"/>
      <c r="D38" s="9"/>
      <c r="E38" s="9"/>
      <c r="F38" s="15" t="s">
        <v>18</v>
      </c>
      <c r="G38" s="15">
        <f>SUM(G3:G37)</f>
        <v>10468.5</v>
      </c>
      <c r="H38" s="9"/>
    </row>
  </sheetData>
  <mergeCells count="1">
    <mergeCell ref="B1:E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0"/>
  <sheetViews>
    <sheetView workbookViewId="0">
      <selection sqref="A1:F20"/>
    </sheetView>
  </sheetViews>
  <sheetFormatPr defaultRowHeight="14.4"/>
  <cols>
    <col min="1" max="1" width="38.5546875" customWidth="1"/>
    <col min="2" max="2" width="47" customWidth="1"/>
    <col min="3" max="3" width="27.109375" customWidth="1"/>
  </cols>
  <sheetData>
    <row r="1" spans="1:6">
      <c r="A1" s="120" t="s">
        <v>136</v>
      </c>
      <c r="B1" s="120"/>
      <c r="C1" s="120"/>
      <c r="D1" s="120"/>
      <c r="E1" s="120"/>
      <c r="F1" s="120"/>
    </row>
    <row r="4" spans="1:6">
      <c r="A4" s="66" t="s">
        <v>137</v>
      </c>
      <c r="B4" s="66" t="s">
        <v>138</v>
      </c>
      <c r="C4" s="66" t="s">
        <v>139</v>
      </c>
    </row>
    <row r="5" spans="1:6">
      <c r="A5" s="9" t="s">
        <v>140</v>
      </c>
      <c r="B5" s="9" t="s">
        <v>141</v>
      </c>
      <c r="C5" s="9"/>
    </row>
    <row r="6" spans="1:6">
      <c r="A6" s="67" t="s">
        <v>142</v>
      </c>
      <c r="B6" s="67" t="s">
        <v>143</v>
      </c>
      <c r="C6" s="9"/>
    </row>
    <row r="7" spans="1:6">
      <c r="A7" s="9" t="s">
        <v>144</v>
      </c>
      <c r="B7" s="9" t="s">
        <v>141</v>
      </c>
      <c r="C7" s="9"/>
    </row>
    <row r="8" spans="1:6">
      <c r="A8" s="9" t="s">
        <v>145</v>
      </c>
      <c r="B8" s="9"/>
      <c r="C8" s="9"/>
    </row>
    <row r="9" spans="1:6">
      <c r="A9" s="9" t="s">
        <v>146</v>
      </c>
      <c r="B9" s="9" t="s">
        <v>147</v>
      </c>
      <c r="C9" s="9"/>
    </row>
    <row r="10" spans="1:6">
      <c r="A10" s="9" t="s">
        <v>121</v>
      </c>
      <c r="B10" s="9" t="s">
        <v>147</v>
      </c>
      <c r="C10" s="9"/>
    </row>
    <row r="11" spans="1:6">
      <c r="A11" s="9" t="s">
        <v>148</v>
      </c>
      <c r="B11" s="9" t="s">
        <v>141</v>
      </c>
      <c r="C11" s="9"/>
    </row>
    <row r="12" spans="1:6">
      <c r="A12" s="9" t="s">
        <v>149</v>
      </c>
      <c r="B12" s="9" t="s">
        <v>141</v>
      </c>
      <c r="C12" s="9"/>
    </row>
    <row r="13" spans="1:6">
      <c r="A13" s="9" t="s">
        <v>150</v>
      </c>
      <c r="B13" s="9" t="s">
        <v>151</v>
      </c>
      <c r="C13" s="66"/>
    </row>
    <row r="14" spans="1:6">
      <c r="A14" s="26" t="s">
        <v>152</v>
      </c>
      <c r="B14" s="9" t="s">
        <v>153</v>
      </c>
      <c r="C14" s="9"/>
    </row>
    <row r="15" spans="1:6">
      <c r="A15" s="26" t="s">
        <v>154</v>
      </c>
      <c r="B15" s="9" t="s">
        <v>155</v>
      </c>
      <c r="C15" s="9"/>
    </row>
    <row r="16" spans="1:6">
      <c r="A16" s="26" t="s">
        <v>156</v>
      </c>
      <c r="B16" s="9" t="s">
        <v>157</v>
      </c>
      <c r="C16" s="9"/>
    </row>
    <row r="17" spans="1:3">
      <c r="A17" s="68" t="s">
        <v>158</v>
      </c>
      <c r="B17" s="9"/>
      <c r="C17" s="9"/>
    </row>
    <row r="18" spans="1:3">
      <c r="A18" s="26" t="s">
        <v>159</v>
      </c>
      <c r="B18" s="9"/>
      <c r="C18" s="9" t="s">
        <v>160</v>
      </c>
    </row>
    <row r="19" spans="1:3">
      <c r="A19" s="26" t="s">
        <v>161</v>
      </c>
      <c r="B19" s="9"/>
      <c r="C19" s="9" t="s">
        <v>162</v>
      </c>
    </row>
    <row r="20" spans="1:3">
      <c r="A20" s="26" t="s">
        <v>163</v>
      </c>
      <c r="B20" s="9"/>
      <c r="C20" s="9"/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39"/>
  <sheetViews>
    <sheetView workbookViewId="0">
      <pane xSplit="4" ySplit="2" topLeftCell="E14" activePane="bottomRight" state="frozen"/>
      <selection pane="topRight" activeCell="E1" sqref="E1"/>
      <selection pane="bottomLeft" activeCell="A3" sqref="A3"/>
      <selection pane="bottomRight" sqref="A1:J39"/>
    </sheetView>
  </sheetViews>
  <sheetFormatPr defaultRowHeight="14.4"/>
  <cols>
    <col min="1" max="1" width="17.109375" customWidth="1"/>
    <col min="2" max="2" width="15" customWidth="1"/>
    <col min="3" max="3" width="17.5546875" customWidth="1"/>
    <col min="4" max="4" width="29" customWidth="1"/>
    <col min="5" max="5" width="26.88671875" customWidth="1"/>
    <col min="6" max="6" width="13.88671875" customWidth="1"/>
    <col min="7" max="7" width="14.21875" customWidth="1"/>
    <col min="9" max="9" width="17.88671875" customWidth="1"/>
    <col min="10" max="10" width="19.44140625" customWidth="1"/>
  </cols>
  <sheetData>
    <row r="1" spans="1:10">
      <c r="A1" s="15" t="s">
        <v>164</v>
      </c>
      <c r="B1" s="15"/>
      <c r="C1" s="15"/>
      <c r="D1" s="15"/>
      <c r="E1" s="15"/>
      <c r="F1" s="15"/>
      <c r="G1" s="15"/>
      <c r="H1" s="15"/>
      <c r="I1" s="15"/>
    </row>
    <row r="2" spans="1:10">
      <c r="A2" s="15" t="s">
        <v>1</v>
      </c>
      <c r="B2" s="15" t="s">
        <v>28</v>
      </c>
      <c r="C2" s="15" t="s">
        <v>165</v>
      </c>
      <c r="D2" s="15" t="s">
        <v>166</v>
      </c>
      <c r="E2" s="15" t="s">
        <v>167</v>
      </c>
      <c r="F2" s="15" t="s">
        <v>168</v>
      </c>
      <c r="G2" s="108" t="s">
        <v>169</v>
      </c>
      <c r="H2" s="108"/>
      <c r="I2" s="108"/>
    </row>
    <row r="3" spans="1:10">
      <c r="A3" s="64">
        <v>45343</v>
      </c>
      <c r="B3" s="9">
        <v>566.96</v>
      </c>
      <c r="C3" s="9" t="s">
        <v>108</v>
      </c>
      <c r="D3" s="9" t="s">
        <v>63</v>
      </c>
      <c r="E3" s="9" t="s">
        <v>170</v>
      </c>
      <c r="F3" s="9">
        <v>94.49</v>
      </c>
      <c r="G3" s="11" t="s">
        <v>171</v>
      </c>
      <c r="H3" s="69">
        <v>1112.42</v>
      </c>
      <c r="I3" s="11"/>
    </row>
    <row r="4" spans="1:10">
      <c r="A4" s="64">
        <v>45344</v>
      </c>
      <c r="B4" s="9">
        <v>787.96</v>
      </c>
      <c r="C4" s="9" t="s">
        <v>108</v>
      </c>
      <c r="D4" s="9" t="s">
        <v>63</v>
      </c>
      <c r="E4" s="9" t="s">
        <v>172</v>
      </c>
      <c r="F4" s="9">
        <v>116.9</v>
      </c>
      <c r="G4" s="11" t="s">
        <v>173</v>
      </c>
      <c r="H4" s="69">
        <v>211.55</v>
      </c>
      <c r="I4" s="11"/>
    </row>
    <row r="5" spans="1:10">
      <c r="A5" s="64">
        <v>45432</v>
      </c>
      <c r="B5" s="9">
        <v>357.57</v>
      </c>
      <c r="C5" s="9" t="s">
        <v>108</v>
      </c>
      <c r="D5" s="9" t="s">
        <v>66</v>
      </c>
      <c r="E5" s="9" t="s">
        <v>174</v>
      </c>
      <c r="F5" s="9">
        <v>59.59</v>
      </c>
      <c r="G5" s="11"/>
      <c r="H5" s="11"/>
      <c r="I5" s="11" t="s">
        <v>264</v>
      </c>
    </row>
    <row r="6" spans="1:10">
      <c r="A6" s="64">
        <v>45551</v>
      </c>
      <c r="B6" s="9">
        <v>3232.8</v>
      </c>
      <c r="C6" s="9" t="s">
        <v>13</v>
      </c>
      <c r="D6" s="9" t="s">
        <v>177</v>
      </c>
      <c r="E6" s="9" t="s">
        <v>178</v>
      </c>
      <c r="F6" s="9">
        <v>538.79999999999995</v>
      </c>
      <c r="G6" s="11"/>
      <c r="H6" s="11"/>
      <c r="I6" s="11" t="s">
        <v>189</v>
      </c>
    </row>
    <row r="7" spans="1:10">
      <c r="A7" s="64">
        <v>45776</v>
      </c>
      <c r="B7" s="9">
        <v>347.74</v>
      </c>
      <c r="C7" s="9" t="s">
        <v>266</v>
      </c>
      <c r="D7" s="9" t="s">
        <v>267</v>
      </c>
      <c r="E7" s="9" t="s">
        <v>268</v>
      </c>
      <c r="F7" s="9">
        <v>57.96</v>
      </c>
      <c r="G7" s="70">
        <v>45769</v>
      </c>
      <c r="H7" s="11"/>
      <c r="I7" s="11" t="s">
        <v>190</v>
      </c>
    </row>
    <row r="8" spans="1:10">
      <c r="A8" s="64">
        <v>45800</v>
      </c>
      <c r="B8" s="9">
        <v>790.98</v>
      </c>
      <c r="C8" s="9" t="s">
        <v>266</v>
      </c>
      <c r="D8" s="9" t="s">
        <v>238</v>
      </c>
      <c r="E8" s="9" t="s">
        <v>270</v>
      </c>
      <c r="F8" s="9"/>
      <c r="G8" s="11"/>
      <c r="H8" s="11"/>
      <c r="I8" s="11"/>
    </row>
    <row r="9" spans="1:10">
      <c r="A9" s="9"/>
      <c r="B9" s="15">
        <f>SUM(B3:B8)</f>
        <v>6084.01</v>
      </c>
      <c r="C9" s="9"/>
      <c r="D9" s="9"/>
      <c r="E9" s="9"/>
      <c r="F9" s="9"/>
      <c r="G9" s="11"/>
      <c r="H9" s="11"/>
      <c r="I9" s="11"/>
    </row>
    <row r="10" spans="1:10">
      <c r="A10" s="9"/>
      <c r="B10" s="9"/>
      <c r="C10" s="9"/>
      <c r="D10" s="9"/>
      <c r="E10" s="9"/>
      <c r="F10" s="9"/>
      <c r="G10" s="11"/>
      <c r="H10" s="11"/>
      <c r="I10" s="11"/>
    </row>
    <row r="11" spans="1:10">
      <c r="A11" s="9"/>
      <c r="B11" s="9"/>
      <c r="C11" s="9"/>
      <c r="D11" s="9"/>
      <c r="E11" s="9"/>
      <c r="F11" s="9"/>
      <c r="G11" s="11"/>
      <c r="H11" s="11"/>
      <c r="I11" s="11"/>
    </row>
    <row r="12" spans="1:10">
      <c r="A12" s="64">
        <v>45406</v>
      </c>
      <c r="B12" s="9">
        <v>850</v>
      </c>
      <c r="C12" s="9" t="s">
        <v>61</v>
      </c>
      <c r="D12" s="9" t="s">
        <v>62</v>
      </c>
      <c r="E12" s="9" t="s">
        <v>175</v>
      </c>
      <c r="F12" s="9"/>
      <c r="G12" s="11"/>
      <c r="H12" s="11"/>
      <c r="I12" s="11"/>
    </row>
    <row r="13" spans="1:10">
      <c r="A13" s="64">
        <v>45432</v>
      </c>
      <c r="B13" s="9">
        <v>850</v>
      </c>
      <c r="C13" s="9" t="s">
        <v>61</v>
      </c>
      <c r="D13" s="9" t="s">
        <v>62</v>
      </c>
      <c r="E13" s="9" t="s">
        <v>176</v>
      </c>
      <c r="F13" s="9">
        <v>283.33</v>
      </c>
      <c r="G13" s="11"/>
      <c r="H13" s="11"/>
      <c r="I13" s="11" t="s">
        <v>190</v>
      </c>
    </row>
    <row r="14" spans="1:10">
      <c r="A14" s="64">
        <v>45883</v>
      </c>
      <c r="B14" s="9">
        <v>4887.0600000000004</v>
      </c>
      <c r="C14" s="9" t="s">
        <v>61</v>
      </c>
      <c r="D14" s="9" t="s">
        <v>271</v>
      </c>
      <c r="E14" s="9" t="s">
        <v>272</v>
      </c>
      <c r="F14" s="9">
        <v>814.51</v>
      </c>
      <c r="G14" s="70">
        <v>45896</v>
      </c>
      <c r="H14" s="69">
        <v>4072.55</v>
      </c>
      <c r="I14" s="11" t="s">
        <v>264</v>
      </c>
      <c r="J14" s="106" t="s">
        <v>316</v>
      </c>
    </row>
    <row r="15" spans="1:10">
      <c r="A15" s="64">
        <v>45918</v>
      </c>
      <c r="B15" s="9">
        <v>2443.52</v>
      </c>
      <c r="C15" s="9" t="s">
        <v>61</v>
      </c>
      <c r="D15" s="9" t="s">
        <v>273</v>
      </c>
      <c r="E15" s="9" t="s">
        <v>272</v>
      </c>
      <c r="F15" s="9">
        <v>407.27</v>
      </c>
      <c r="G15" s="70"/>
      <c r="H15" s="11"/>
      <c r="I15" s="11" t="s">
        <v>190</v>
      </c>
    </row>
    <row r="16" spans="1:10">
      <c r="A16" s="64">
        <v>45978</v>
      </c>
      <c r="B16" s="9">
        <v>764</v>
      </c>
      <c r="C16" s="9" t="s">
        <v>61</v>
      </c>
      <c r="D16" s="9" t="s">
        <v>280</v>
      </c>
      <c r="E16" s="9" t="s">
        <v>272</v>
      </c>
      <c r="F16" s="9"/>
      <c r="G16" s="70">
        <v>45926</v>
      </c>
      <c r="H16" s="69">
        <v>2036</v>
      </c>
      <c r="I16" s="11" t="s">
        <v>264</v>
      </c>
      <c r="J16" t="s">
        <v>315</v>
      </c>
    </row>
    <row r="17" spans="1:10">
      <c r="A17" s="64">
        <v>45978</v>
      </c>
      <c r="B17" s="65">
        <v>276</v>
      </c>
      <c r="C17" s="9" t="s">
        <v>61</v>
      </c>
      <c r="D17" s="9" t="s">
        <v>281</v>
      </c>
      <c r="E17" s="9" t="s">
        <v>272</v>
      </c>
      <c r="F17" s="9">
        <v>46</v>
      </c>
      <c r="G17" s="70"/>
      <c r="H17" s="11"/>
      <c r="I17" s="11" t="s">
        <v>264</v>
      </c>
    </row>
    <row r="18" spans="1:10">
      <c r="A18" s="64">
        <v>45978</v>
      </c>
      <c r="B18" s="9">
        <v>319.81</v>
      </c>
      <c r="C18" s="9" t="s">
        <v>61</v>
      </c>
      <c r="D18" s="9" t="s">
        <v>282</v>
      </c>
      <c r="E18" s="9" t="s">
        <v>272</v>
      </c>
      <c r="F18" s="9"/>
      <c r="G18" s="70"/>
      <c r="H18" s="11"/>
      <c r="I18" s="11"/>
    </row>
    <row r="19" spans="1:10">
      <c r="A19" s="64"/>
      <c r="B19" s="15">
        <f>SUM(B12:B18)</f>
        <v>10390.39</v>
      </c>
      <c r="C19" s="9"/>
      <c r="D19" s="9"/>
      <c r="E19" s="9"/>
      <c r="F19" s="9"/>
      <c r="G19" s="70">
        <v>46001</v>
      </c>
      <c r="H19" s="69">
        <v>1260</v>
      </c>
      <c r="I19" s="11"/>
      <c r="J19" t="s">
        <v>314</v>
      </c>
    </row>
    <row r="20" spans="1:10">
      <c r="A20" s="9"/>
      <c r="B20" s="9"/>
      <c r="C20" s="9"/>
      <c r="D20" s="9"/>
      <c r="E20" s="9"/>
      <c r="F20" s="9"/>
      <c r="G20" s="11"/>
      <c r="H20" s="11"/>
      <c r="I20" s="11"/>
    </row>
    <row r="21" spans="1:10">
      <c r="A21" s="64">
        <v>45558</v>
      </c>
      <c r="B21" s="9">
        <v>4917.6000000000004</v>
      </c>
      <c r="C21" s="9" t="s">
        <v>353</v>
      </c>
      <c r="D21" s="9" t="s">
        <v>179</v>
      </c>
      <c r="E21" s="9" t="s">
        <v>180</v>
      </c>
      <c r="F21" s="9">
        <v>819.6</v>
      </c>
      <c r="G21" s="70">
        <v>45579</v>
      </c>
      <c r="H21" s="69">
        <f>SUM(H3:H20)</f>
        <v>8692.52</v>
      </c>
      <c r="I21" s="11" t="s">
        <v>189</v>
      </c>
    </row>
    <row r="22" spans="1:10">
      <c r="A22" s="107">
        <v>46073</v>
      </c>
      <c r="B22" s="111">
        <v>2040</v>
      </c>
      <c r="C22" s="111" t="s">
        <v>354</v>
      </c>
      <c r="D22" s="111" t="s">
        <v>351</v>
      </c>
      <c r="E22" s="111" t="s">
        <v>350</v>
      </c>
      <c r="F22" s="99">
        <v>340</v>
      </c>
      <c r="G22" s="109"/>
      <c r="H22" s="110"/>
      <c r="I22" s="11" t="s">
        <v>269</v>
      </c>
      <c r="J22" t="s">
        <v>352</v>
      </c>
    </row>
    <row r="23" spans="1:10">
      <c r="A23" s="107"/>
      <c r="B23" s="100">
        <f>SUM(B21:B22)</f>
        <v>6957.6</v>
      </c>
      <c r="C23" s="99"/>
      <c r="D23" s="99"/>
      <c r="E23" s="99"/>
      <c r="F23" s="99"/>
      <c r="G23" s="109"/>
      <c r="H23" s="110"/>
      <c r="I23" s="11"/>
    </row>
    <row r="24" spans="1:10">
      <c r="A24" s="107"/>
      <c r="B24" s="99"/>
      <c r="C24" s="99"/>
      <c r="D24" s="99"/>
      <c r="E24" s="99"/>
      <c r="F24" s="99"/>
      <c r="G24" s="109"/>
      <c r="H24" s="110"/>
      <c r="I24" s="11"/>
    </row>
    <row r="25" spans="1:10">
      <c r="A25" s="99"/>
      <c r="B25" s="100"/>
      <c r="C25" s="99"/>
      <c r="D25" s="99"/>
      <c r="E25" s="99"/>
      <c r="F25" s="99"/>
      <c r="G25" s="101"/>
      <c r="H25" s="101"/>
      <c r="I25" s="11"/>
    </row>
    <row r="26" spans="1:10">
      <c r="A26" s="107">
        <v>46042</v>
      </c>
      <c r="B26" s="100">
        <v>35517.1</v>
      </c>
      <c r="C26" s="99" t="s">
        <v>327</v>
      </c>
      <c r="D26" s="99" t="s">
        <v>328</v>
      </c>
      <c r="E26" s="99" t="s">
        <v>329</v>
      </c>
      <c r="F26" s="99">
        <v>5919.51</v>
      </c>
      <c r="G26" s="109">
        <v>46085</v>
      </c>
      <c r="H26" s="101">
        <v>33860.160000000003</v>
      </c>
      <c r="I26" s="11" t="s">
        <v>349</v>
      </c>
      <c r="J26" t="s">
        <v>330</v>
      </c>
    </row>
    <row r="27" spans="1:10">
      <c r="A27" s="107">
        <v>46042</v>
      </c>
      <c r="B27" s="100">
        <v>5115.08</v>
      </c>
      <c r="C27" s="99" t="s">
        <v>327</v>
      </c>
      <c r="D27" s="99" t="s">
        <v>328</v>
      </c>
      <c r="E27" s="99" t="s">
        <v>329</v>
      </c>
      <c r="F27" s="99">
        <v>852.08</v>
      </c>
      <c r="G27" s="101"/>
      <c r="H27" s="101"/>
      <c r="I27" s="11"/>
      <c r="J27" t="s">
        <v>330</v>
      </c>
    </row>
    <row r="28" spans="1:10">
      <c r="A28" s="99"/>
      <c r="B28" s="100"/>
      <c r="C28" s="99"/>
      <c r="D28" s="99"/>
      <c r="E28" s="99"/>
      <c r="F28" s="99"/>
      <c r="G28" s="101"/>
      <c r="H28" s="101"/>
      <c r="I28" s="11"/>
    </row>
    <row r="29" spans="1:10" ht="18">
      <c r="A29" s="122" t="s">
        <v>181</v>
      </c>
      <c r="B29" s="123"/>
      <c r="C29" s="123"/>
      <c r="D29" s="123"/>
      <c r="E29" s="123"/>
      <c r="F29" s="123"/>
      <c r="G29" s="123"/>
      <c r="H29" s="123"/>
      <c r="I29" s="9"/>
    </row>
    <row r="30" spans="1:10">
      <c r="A30" s="124"/>
      <c r="B30" s="124"/>
      <c r="C30" s="124"/>
      <c r="D30" s="71" t="s">
        <v>182</v>
      </c>
      <c r="E30" s="71" t="s">
        <v>183</v>
      </c>
      <c r="F30" s="71" t="s">
        <v>184</v>
      </c>
      <c r="G30" s="72"/>
      <c r="H30" s="73"/>
      <c r="I30" s="9"/>
    </row>
    <row r="31" spans="1:10">
      <c r="A31" s="125" t="s">
        <v>185</v>
      </c>
      <c r="B31" s="125"/>
      <c r="C31" s="125"/>
      <c r="D31" s="74">
        <v>15939</v>
      </c>
      <c r="E31" s="74">
        <v>12671.07</v>
      </c>
      <c r="F31" s="74">
        <f>D31-E31</f>
        <v>3267.9300000000003</v>
      </c>
      <c r="G31" s="72"/>
      <c r="H31" s="73"/>
      <c r="I31" s="9"/>
    </row>
    <row r="32" spans="1:10">
      <c r="A32" s="125" t="s">
        <v>186</v>
      </c>
      <c r="B32" s="125"/>
      <c r="C32" s="125"/>
      <c r="D32" s="74">
        <v>11639</v>
      </c>
      <c r="E32" s="74">
        <f>B12+B13</f>
        <v>1700</v>
      </c>
      <c r="F32" s="74">
        <f>D32-E32</f>
        <v>9939</v>
      </c>
      <c r="G32" s="72"/>
      <c r="H32" s="73"/>
      <c r="I32" s="9"/>
    </row>
    <row r="33" spans="1:9">
      <c r="A33" s="125" t="s">
        <v>187</v>
      </c>
      <c r="B33" s="125"/>
      <c r="C33" s="125"/>
      <c r="D33" s="74">
        <v>28119</v>
      </c>
      <c r="E33" s="74">
        <v>4917.6000000000004</v>
      </c>
      <c r="F33" s="74">
        <f>D33-E33</f>
        <v>23201.4</v>
      </c>
      <c r="G33" s="72"/>
      <c r="H33" s="73"/>
      <c r="I33" s="9"/>
    </row>
    <row r="34" spans="1:9">
      <c r="A34" s="125" t="s">
        <v>188</v>
      </c>
      <c r="B34" s="125"/>
      <c r="C34" s="125"/>
      <c r="D34" s="74">
        <v>46076</v>
      </c>
      <c r="E34" s="74">
        <v>33860.160000000003</v>
      </c>
      <c r="F34" s="74">
        <f>D34-E34</f>
        <v>12215.839999999997</v>
      </c>
      <c r="G34" s="72"/>
      <c r="H34" s="73"/>
      <c r="I34" s="9"/>
    </row>
    <row r="35" spans="1:9">
      <c r="A35" s="75"/>
      <c r="B35" s="75"/>
      <c r="C35" s="75"/>
      <c r="D35" s="76"/>
      <c r="E35" s="75"/>
      <c r="F35" s="75"/>
      <c r="G35" s="75"/>
      <c r="H35" s="75"/>
      <c r="I35" s="9"/>
    </row>
    <row r="36" spans="1:9" ht="15.6">
      <c r="A36" s="121" t="s">
        <v>18</v>
      </c>
      <c r="B36" s="121"/>
      <c r="C36" s="121"/>
      <c r="D36" s="77">
        <f>SUM(D31:D35)</f>
        <v>101773</v>
      </c>
      <c r="E36" s="77">
        <f>SUM(E31:E34)</f>
        <v>53148.83</v>
      </c>
      <c r="F36" s="77">
        <f>SUM(F31:F35)</f>
        <v>48624.17</v>
      </c>
      <c r="G36" s="78"/>
      <c r="H36" s="79"/>
      <c r="I36" s="9"/>
    </row>
    <row r="37" spans="1:9">
      <c r="A37" t="s">
        <v>191</v>
      </c>
    </row>
    <row r="38" spans="1:9">
      <c r="A38" t="s">
        <v>192</v>
      </c>
    </row>
    <row r="39" spans="1:9">
      <c r="A39" t="s">
        <v>265</v>
      </c>
    </row>
  </sheetData>
  <mergeCells count="7">
    <mergeCell ref="A36:C36"/>
    <mergeCell ref="A29:H29"/>
    <mergeCell ref="A30:C30"/>
    <mergeCell ref="A31:C31"/>
    <mergeCell ref="A32:C32"/>
    <mergeCell ref="A33:C33"/>
    <mergeCell ref="A34:C34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4" sqref="L24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Reconciliation</vt:lpstr>
      <vt:lpstr>Payments</vt:lpstr>
      <vt:lpstr>Receipts</vt:lpstr>
      <vt:lpstr>Budget v spending </vt:lpstr>
      <vt:lpstr>Invoices for VAT reclaim </vt:lpstr>
      <vt:lpstr>Asset Register</vt:lpstr>
      <vt:lpstr>S106</vt:lpstr>
      <vt:lpstr>Payments over £100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 Fleet</dc:creator>
  <cp:lastModifiedBy>Cathy Fleet</cp:lastModifiedBy>
  <cp:lastPrinted>2026-04-24T09:45:13Z</cp:lastPrinted>
  <dcterms:created xsi:type="dcterms:W3CDTF">2025-04-14T10:43:15Z</dcterms:created>
  <dcterms:modified xsi:type="dcterms:W3CDTF">2026-04-24T10:00:52Z</dcterms:modified>
</cp:coreProperties>
</file>