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696" windowWidth="18564" windowHeight="6624" activeTab="2"/>
  </bookViews>
  <sheets>
    <sheet name="Reconcilliation" sheetId="1" r:id="rId1"/>
    <sheet name="Payments" sheetId="2" r:id="rId2"/>
    <sheet name="Receipts" sheetId="3" r:id="rId3"/>
    <sheet name="Budget v spending" sheetId="4" r:id="rId4"/>
    <sheet name="Fixed Assets" sheetId="5" r:id="rId5"/>
    <sheet name="Sheet1" sheetId="6" r:id="rId6"/>
  </sheets>
  <calcPr calcId="125725"/>
</workbook>
</file>

<file path=xl/calcChain.xml><?xml version="1.0" encoding="utf-8"?>
<calcChain xmlns="http://schemas.openxmlformats.org/spreadsheetml/2006/main">
  <c r="N51" i="4"/>
  <c r="M51"/>
  <c r="L51"/>
  <c r="K51"/>
  <c r="J51"/>
  <c r="I51"/>
  <c r="H51"/>
  <c r="G51"/>
  <c r="F51"/>
  <c r="E51"/>
  <c r="D51"/>
  <c r="C51"/>
  <c r="D22" i="1"/>
  <c r="O44" i="4"/>
  <c r="B51"/>
  <c r="I55" i="6"/>
  <c r="O4" i="4" l="1"/>
  <c r="O3"/>
  <c r="O50"/>
  <c r="O49"/>
  <c r="O48"/>
  <c r="O47"/>
  <c r="O46"/>
  <c r="O45"/>
  <c r="O42"/>
  <c r="O43"/>
  <c r="O41"/>
  <c r="O40"/>
  <c r="O39"/>
  <c r="O38"/>
  <c r="O37"/>
  <c r="O36"/>
  <c r="O35"/>
  <c r="O34"/>
  <c r="O32"/>
  <c r="O31"/>
  <c r="O30"/>
  <c r="O29"/>
  <c r="O28"/>
  <c r="O27"/>
  <c r="O26"/>
  <c r="O25"/>
  <c r="O24"/>
  <c r="O23"/>
  <c r="O21"/>
  <c r="O20"/>
  <c r="O19"/>
  <c r="O18"/>
  <c r="O17"/>
  <c r="O16"/>
  <c r="O15"/>
  <c r="O14"/>
  <c r="O13"/>
  <c r="O12"/>
  <c r="O8"/>
  <c r="O5"/>
  <c r="O7"/>
  <c r="O6"/>
  <c r="Q99" i="2"/>
  <c r="E9" i="1"/>
  <c r="E14"/>
  <c r="AE11" i="2"/>
  <c r="C99"/>
  <c r="D99"/>
  <c r="E99"/>
  <c r="F99"/>
  <c r="G99"/>
  <c r="H99"/>
  <c r="I99"/>
  <c r="J99"/>
  <c r="K99"/>
  <c r="L99"/>
  <c r="M99"/>
  <c r="N99"/>
  <c r="O99"/>
  <c r="P99"/>
  <c r="R99"/>
  <c r="S99"/>
  <c r="T99"/>
  <c r="U99"/>
  <c r="V99"/>
  <c r="W99"/>
  <c r="X99"/>
  <c r="Y99"/>
  <c r="Z99"/>
  <c r="AA99"/>
  <c r="AB99"/>
  <c r="AC99"/>
  <c r="AD99"/>
  <c r="AE89"/>
  <c r="AE87"/>
  <c r="AE86"/>
  <c r="AE85"/>
  <c r="AE84"/>
  <c r="AE83"/>
  <c r="AE82"/>
  <c r="AE80"/>
  <c r="AE79"/>
  <c r="AE78"/>
  <c r="AE77"/>
  <c r="AE76"/>
  <c r="AE75"/>
  <c r="AE74"/>
  <c r="AE73"/>
  <c r="AE72"/>
  <c r="AE71"/>
  <c r="AE68"/>
  <c r="AE67"/>
  <c r="AE66"/>
  <c r="AE65"/>
  <c r="AE64"/>
  <c r="AE63"/>
  <c r="AE62"/>
  <c r="AE60"/>
  <c r="AE59"/>
  <c r="AE58"/>
  <c r="AE57"/>
  <c r="AE56"/>
  <c r="AE55"/>
  <c r="AE54"/>
  <c r="AE53"/>
  <c r="AE51"/>
  <c r="AE50"/>
  <c r="AE49"/>
  <c r="AE48"/>
  <c r="AE45"/>
  <c r="AE43"/>
  <c r="AE42"/>
  <c r="AE41"/>
  <c r="AE40"/>
  <c r="AE38"/>
  <c r="AE37"/>
  <c r="AE36"/>
  <c r="AE35"/>
  <c r="AE34"/>
  <c r="AE33"/>
  <c r="AE32"/>
  <c r="AE31"/>
  <c r="AE30"/>
  <c r="AE29"/>
  <c r="AE24"/>
  <c r="AE23"/>
  <c r="AE22"/>
  <c r="AE21"/>
  <c r="AE20"/>
  <c r="AE19"/>
  <c r="AE18"/>
  <c r="AE17"/>
  <c r="AE15"/>
  <c r="AE14"/>
  <c r="AE12"/>
  <c r="AE10"/>
  <c r="AE9"/>
  <c r="AE7"/>
  <c r="AE6"/>
  <c r="AE5"/>
  <c r="H30" i="3"/>
  <c r="G30"/>
  <c r="F30"/>
  <c r="E30"/>
  <c r="D30"/>
  <c r="C30"/>
  <c r="O51" i="4" l="1"/>
  <c r="AF99" i="2"/>
  <c r="I30" i="3"/>
</calcChain>
</file>

<file path=xl/comments1.xml><?xml version="1.0" encoding="utf-8"?>
<comments xmlns="http://schemas.openxmlformats.org/spreadsheetml/2006/main">
  <authors>
    <author>PAT</author>
  </authors>
  <commentList>
    <comment ref="E9" authorId="0">
      <text>
        <r>
          <rPr>
            <sz val="8"/>
            <color indexed="81"/>
            <rFont val="Tahoma"/>
            <family val="2"/>
          </rPr>
          <t>item 8 on annual return</t>
        </r>
      </text>
    </comment>
  </commentList>
</comments>
</file>

<file path=xl/comments2.xml><?xml version="1.0" encoding="utf-8"?>
<comments xmlns="http://schemas.openxmlformats.org/spreadsheetml/2006/main">
  <authors>
    <author>PAT</author>
  </authors>
  <commentList>
    <comment ref="D30" authorId="0">
      <text>
        <r>
          <rPr>
            <sz val="8"/>
            <color indexed="81"/>
            <rFont val="Tahoma"/>
            <family val="2"/>
          </rPr>
          <t xml:space="preserve">Item 2 on annual return
</t>
        </r>
      </text>
    </comment>
  </commentList>
</comments>
</file>

<file path=xl/sharedStrings.xml><?xml version="1.0" encoding="utf-8"?>
<sst xmlns="http://schemas.openxmlformats.org/spreadsheetml/2006/main" count="330" uniqueCount="225">
  <si>
    <t>Date</t>
  </si>
  <si>
    <t xml:space="preserve">to </t>
  </si>
  <si>
    <t>Unity Bank Current a/c at end of period:</t>
  </si>
  <si>
    <t>add</t>
  </si>
  <si>
    <t>Unity Bank deposit Account at end of period</t>
  </si>
  <si>
    <t>CCLA Account</t>
  </si>
  <si>
    <t>equ</t>
  </si>
  <si>
    <t>balance C/F</t>
  </si>
  <si>
    <t>Opening Balance</t>
  </si>
  <si>
    <t>Add receipts for period</t>
  </si>
  <si>
    <t>Less payments for period</t>
  </si>
  <si>
    <t>Equ closing balance</t>
  </si>
  <si>
    <t>Reserves %</t>
  </si>
  <si>
    <t>£</t>
  </si>
  <si>
    <t>Village Hall</t>
  </si>
  <si>
    <t>S&amp;R</t>
  </si>
  <si>
    <t xml:space="preserve">Play area &amp; Pocket park </t>
  </si>
  <si>
    <t>Bus shelters</t>
  </si>
  <si>
    <t xml:space="preserve">General maintenance </t>
  </si>
  <si>
    <t>R. MacAndrew [chair]  …………………………………………………………………..</t>
  </si>
  <si>
    <t>Date ……………………………………………………..</t>
  </si>
  <si>
    <t>C. Fleet [RFO]  …………………………………………………………………………………………………………………………………….</t>
  </si>
  <si>
    <t>Date ………………………………………………………</t>
  </si>
  <si>
    <t>H. White [internal auditor]   ……………………………………………………………………………………………………………….</t>
  </si>
  <si>
    <t>Date  ……………………………………………………..</t>
  </si>
  <si>
    <t>1st April 2021</t>
  </si>
  <si>
    <t xml:space="preserve">STEEPLE ASTON PARISH COUNCIL REGISTER OF ASSETS </t>
  </si>
  <si>
    <t>Item</t>
  </si>
  <si>
    <t>Location</t>
  </si>
  <si>
    <t>Playground Equipment</t>
  </si>
  <si>
    <t>Play Area</t>
  </si>
  <si>
    <t xml:space="preserve">Decking and fencing  at toddler play area </t>
  </si>
  <si>
    <t>Play area</t>
  </si>
  <si>
    <t>MUGA</t>
  </si>
  <si>
    <t>Bus Shelters</t>
  </si>
  <si>
    <t>Parish Map</t>
  </si>
  <si>
    <t>Heyford Road</t>
  </si>
  <si>
    <t>War Memorial</t>
  </si>
  <si>
    <t>Seat</t>
  </si>
  <si>
    <t>Gazebo Play area</t>
  </si>
  <si>
    <t xml:space="preserve">Playground equipment </t>
  </si>
  <si>
    <t>Nizewell Head pocket park</t>
  </si>
  <si>
    <t xml:space="preserve">Lawrence Fields Play area </t>
  </si>
  <si>
    <t>No equipment - PC owns the land</t>
  </si>
  <si>
    <t>Leasehold Buildings</t>
  </si>
  <si>
    <t>Village Hall including surrounding wall</t>
  </si>
  <si>
    <t>Sports and Recreation Building</t>
  </si>
  <si>
    <t>Wall Surrounding Village Hall</t>
  </si>
  <si>
    <t>Precept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</si>
  <si>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</si>
  <si>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</si>
  <si>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</si>
  <si>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</si>
  <si>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</si>
  <si>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</si>
  <si>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</si>
  <si>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</si>
  <si>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</si>
  <si>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 xml:space="preserve">Jan </t>
  </si>
  <si>
    <t>Feb</t>
  </si>
  <si>
    <t>March</t>
  </si>
  <si>
    <t xml:space="preserve">Total </t>
  </si>
  <si>
    <t>OALC</t>
  </si>
  <si>
    <t>Community First (ORCC)</t>
  </si>
  <si>
    <t>SLCC</t>
  </si>
  <si>
    <t>Ox Play Fld Assoc</t>
  </si>
  <si>
    <t>Administration</t>
  </si>
  <si>
    <t>Bank charges</t>
  </si>
  <si>
    <t xml:space="preserve"> Insurance</t>
  </si>
  <si>
    <t>Village Hall Hire(also includes hire of S&amp;R)</t>
  </si>
  <si>
    <t>External Audit Fee</t>
  </si>
  <si>
    <t>Internal Audit Fee</t>
  </si>
  <si>
    <t>Clerk salary inc HMRC</t>
  </si>
  <si>
    <t xml:space="preserve">payroll </t>
  </si>
  <si>
    <t>Clerk expenses</t>
  </si>
  <si>
    <t xml:space="preserve">Clerk &amp; Councillor training  </t>
  </si>
  <si>
    <t>legal/survey</t>
  </si>
  <si>
    <t>Election</t>
  </si>
  <si>
    <t>MCNP</t>
  </si>
  <si>
    <t>Grants</t>
  </si>
  <si>
    <t>PCC for grass cutting</t>
  </si>
  <si>
    <t>SAL Donation</t>
  </si>
  <si>
    <t>SAVA</t>
  </si>
  <si>
    <t>S&amp;R (inc race night sponsor)</t>
  </si>
  <si>
    <t>FoLHS</t>
  </si>
  <si>
    <t>Poppy Wreath</t>
  </si>
  <si>
    <t>deddington library</t>
  </si>
  <si>
    <t>Allotments</t>
  </si>
  <si>
    <t>Baby &amp; Toddler Group</t>
  </si>
  <si>
    <t>Barton Bus</t>
  </si>
  <si>
    <t>Facilities</t>
  </si>
  <si>
    <t xml:space="preserve">Village Hall </t>
  </si>
  <si>
    <t>Sport &amp; Rec</t>
  </si>
  <si>
    <t xml:space="preserve">Toilet building &amp; maintenance </t>
  </si>
  <si>
    <t xml:space="preserve">Toilet supplies </t>
  </si>
  <si>
    <t>Toilet cleaning</t>
  </si>
  <si>
    <t xml:space="preserve">Play Area </t>
  </si>
  <si>
    <t xml:space="preserve">Millennium park </t>
  </si>
  <si>
    <t xml:space="preserve">Grass cutting </t>
  </si>
  <si>
    <t xml:space="preserve">Land maintenance (hedges, weed spraying etc) </t>
  </si>
  <si>
    <t xml:space="preserve">Street Furniture </t>
  </si>
  <si>
    <t>Defibrillator</t>
  </si>
  <si>
    <t>Buildings maintenance contingency</t>
  </si>
  <si>
    <t>Loan Repayments</t>
  </si>
  <si>
    <t>Web site</t>
  </si>
  <si>
    <t>Misc (S137)</t>
  </si>
  <si>
    <t xml:space="preserve">Play area maintenance contract </t>
  </si>
  <si>
    <t>TOTAL</t>
  </si>
  <si>
    <t>Steeple Aston Parish Council Budget v Spending 2021/22 (figures exclude VAT)</t>
  </si>
  <si>
    <t>Date rec'd</t>
  </si>
  <si>
    <t>details</t>
  </si>
  <si>
    <t>Receipt</t>
  </si>
  <si>
    <t>Interest</t>
  </si>
  <si>
    <t>Other</t>
  </si>
  <si>
    <t xml:space="preserve">VAT  reclaimed </t>
  </si>
  <si>
    <t>STEEPLE ASTON PARISH COUNCIL ACCOUNTS 2021/22  -  RECEIPTS</t>
  </si>
  <si>
    <t xml:space="preserve">Date </t>
  </si>
  <si>
    <t>To</t>
  </si>
  <si>
    <t>Amount</t>
  </si>
  <si>
    <t xml:space="preserve">VAT </t>
  </si>
  <si>
    <t>Staff Costs</t>
  </si>
  <si>
    <t>Loan</t>
  </si>
  <si>
    <t>Training</t>
  </si>
  <si>
    <t>Payroll</t>
  </si>
  <si>
    <t>Other Admin</t>
  </si>
  <si>
    <t>Insurance</t>
  </si>
  <si>
    <t>Grants/       Donations</t>
  </si>
  <si>
    <t>Grass cutting</t>
  </si>
  <si>
    <t>Playground</t>
  </si>
  <si>
    <t>Toilet</t>
  </si>
  <si>
    <t>Website</t>
  </si>
  <si>
    <t xml:space="preserve"> hall hire</t>
  </si>
  <si>
    <t>Street furniture</t>
  </si>
  <si>
    <t>subs</t>
  </si>
  <si>
    <t>Legal /Surveyfees</t>
  </si>
  <si>
    <t>Fees &amp; bank charges</t>
  </si>
  <si>
    <t>S137</t>
  </si>
  <si>
    <t>Alltmnts</t>
  </si>
  <si>
    <t>Hedge cutting etc</t>
  </si>
  <si>
    <t>highways</t>
  </si>
  <si>
    <t>mtnce</t>
  </si>
  <si>
    <t>STEEPLE ASTON PARISH COUNCIL PAYMENTS 2021/22</t>
  </si>
  <si>
    <t>CCLA interest</t>
  </si>
  <si>
    <t>Joseph Buxton (S&amp;R gutters)</t>
  </si>
  <si>
    <t>Joseph Buxton (VH gutters)</t>
  </si>
  <si>
    <t>Playground Works</t>
  </si>
  <si>
    <t>Defib</t>
  </si>
  <si>
    <t>Healthmatic (toilet door)</t>
  </si>
  <si>
    <t>SART</t>
  </si>
  <si>
    <t>SAL</t>
  </si>
  <si>
    <t>PCC</t>
  </si>
  <si>
    <t>Bob Bickley</t>
  </si>
  <si>
    <t>Cathy Fleet clk sal</t>
  </si>
  <si>
    <t>BHIB</t>
  </si>
  <si>
    <t>TP Jones</t>
  </si>
  <si>
    <t xml:space="preserve">Helen White </t>
  </si>
  <si>
    <t>Seldram Supplies</t>
  </si>
  <si>
    <t>Bourton Drains</t>
  </si>
  <si>
    <t>Richard MacAndrew</t>
  </si>
  <si>
    <t>Nigel Prickett</t>
  </si>
  <si>
    <t>Playground works</t>
  </si>
  <si>
    <t>OCC</t>
  </si>
  <si>
    <t>LHPC (sanitisers)</t>
  </si>
  <si>
    <t>HMRC</t>
  </si>
  <si>
    <t>A40 road markings</t>
  </si>
  <si>
    <t>Penneys</t>
  </si>
  <si>
    <t>Community Heartbeat</t>
  </si>
  <si>
    <t>Complete Weed control</t>
  </si>
  <si>
    <t>OCC CPF (Defib cab)</t>
  </si>
  <si>
    <t>SART (donation)</t>
  </si>
  <si>
    <t>VHMC (donation)</t>
  </si>
  <si>
    <t>Blast Off</t>
  </si>
  <si>
    <t>Foreman Laws</t>
  </si>
  <si>
    <t>FoHS</t>
  </si>
  <si>
    <t>OPFA</t>
  </si>
  <si>
    <t xml:space="preserve">Palmers Plumbing </t>
  </si>
  <si>
    <t>Cathy fleet clk exp</t>
  </si>
  <si>
    <t xml:space="preserve">Cathy Fleet clk sal </t>
  </si>
  <si>
    <t>Mark Ballard (Builder)</t>
  </si>
  <si>
    <t xml:space="preserve">Playground works </t>
  </si>
  <si>
    <t xml:space="preserve">June = jet washing &amp; yellow lines in car park </t>
  </si>
  <si>
    <t>=</t>
  </si>
  <si>
    <t xml:space="preserve">CDC new homes bonus </t>
  </si>
  <si>
    <r>
      <rPr>
        <sz val="10"/>
        <rFont val="Arial"/>
        <family val="2"/>
      </rPr>
      <t>Payroll services</t>
    </r>
    <r>
      <rPr>
        <b/>
        <sz val="10"/>
        <rFont val="Arial"/>
        <family val="2"/>
      </rPr>
      <t xml:space="preserve"> </t>
    </r>
  </si>
  <si>
    <t>Aon Insurance</t>
  </si>
  <si>
    <t xml:space="preserve">SART (includes £25 race night sponsorship) </t>
  </si>
  <si>
    <t xml:space="preserve">Baby &amp; Toddler Group </t>
  </si>
  <si>
    <t>Bldgs Mtce Contingy</t>
  </si>
  <si>
    <t>Totals</t>
  </si>
  <si>
    <t>stationery &amp; other admin</t>
  </si>
  <si>
    <t xml:space="preserve">Insurance </t>
  </si>
  <si>
    <t>£750 grant received for defib</t>
  </si>
  <si>
    <t>£3300 Rec'd from VHMC &amp; SART for legal fees</t>
  </si>
  <si>
    <t>CDC</t>
  </si>
  <si>
    <t>PWLB</t>
  </si>
  <si>
    <t>Hort Soc (stand at fete)</t>
  </si>
  <si>
    <t>Playsafety (ROSPA)</t>
  </si>
  <si>
    <t>Pennys</t>
  </si>
  <si>
    <t xml:space="preserve">Martin Lipson (reimbursement printing for show) </t>
  </si>
  <si>
    <t xml:space="preserve">Bank charges </t>
  </si>
  <si>
    <t>Gigaclear</t>
  </si>
  <si>
    <t>Diocese of Oxford</t>
  </si>
  <si>
    <t>Complete Weed Control</t>
  </si>
  <si>
    <t>Adderbury electrical (fan in toilet)</t>
  </si>
  <si>
    <t>SAVH</t>
  </si>
  <si>
    <t>SAL (advert)</t>
  </si>
  <si>
    <t>Moore (external audit)</t>
  </si>
  <si>
    <t xml:space="preserve">Playground Works </t>
  </si>
  <si>
    <t>repairs to VH &amp; SART</t>
  </si>
  <si>
    <t>Cathy Fleet clkl sal</t>
  </si>
  <si>
    <t>Seldram supplies</t>
  </si>
  <si>
    <t>Martin Lipson reimbursement</t>
  </si>
  <si>
    <t>Penny Cummins</t>
  </si>
  <si>
    <t xml:space="preserve">Unity interest </t>
  </si>
  <si>
    <t xml:space="preserve">TP Jones </t>
  </si>
  <si>
    <t xml:space="preserve">Cathy Fleet </t>
  </si>
  <si>
    <t>Parkland Fencing</t>
  </si>
  <si>
    <t xml:space="preserve">Community first </t>
  </si>
  <si>
    <t>VHMC</t>
  </si>
  <si>
    <t>Joseph Buxton</t>
  </si>
  <si>
    <t>31st March 2022</t>
  </si>
  <si>
    <t>LHPC (paid in error)</t>
  </si>
  <si>
    <t>Gavel</t>
  </si>
  <si>
    <t xml:space="preserve">Gifted by Cllr Mike Kerford Byrnes, looked after by Chair </t>
  </si>
  <si>
    <t>ioo</t>
  </si>
</sst>
</file>

<file path=xl/styles.xml><?xml version="1.0" encoding="utf-8"?>
<styleSheet xmlns="http://schemas.openxmlformats.org/spreadsheetml/2006/main">
  <numFmts count="4">
    <numFmt numFmtId="164" formatCode="0.00;[Red]0.00"/>
    <numFmt numFmtId="165" formatCode="[$-F800]dddd\,\ mmmm\ dd\,\ yyyy"/>
    <numFmt numFmtId="166" formatCode="&quot;£&quot;#,##0.00"/>
    <numFmt numFmtId="167" formatCode="dd/mm/yyyy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32"/>
      </left>
      <right style="thick">
        <color indexed="32"/>
      </right>
      <top style="thick">
        <color indexed="3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164" fontId="2" fillId="0" borderId="0" xfId="0" applyNumberFormat="1" applyFont="1" applyBorder="1" applyAlignment="1"/>
    <xf numFmtId="164" fontId="3" fillId="0" borderId="0" xfId="0" applyNumberFormat="1" applyFont="1" applyBorder="1" applyAlignment="1"/>
    <xf numFmtId="164" fontId="3" fillId="0" borderId="1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/>
    <xf numFmtId="164" fontId="3" fillId="0" borderId="3" xfId="0" applyNumberFormat="1" applyFont="1" applyBorder="1"/>
    <xf numFmtId="164" fontId="3" fillId="0" borderId="3" xfId="0" applyNumberFormat="1" applyFont="1" applyBorder="1" applyAlignment="1"/>
    <xf numFmtId="164" fontId="3" fillId="0" borderId="4" xfId="0" applyNumberFormat="1" applyFont="1" applyBorder="1" applyAlignment="1"/>
    <xf numFmtId="164" fontId="3" fillId="0" borderId="5" xfId="0" applyNumberFormat="1" applyFont="1" applyBorder="1" applyAlignment="1"/>
    <xf numFmtId="164" fontId="3" fillId="0" borderId="6" xfId="0" applyNumberFormat="1" applyFont="1" applyBorder="1"/>
    <xf numFmtId="164" fontId="3" fillId="0" borderId="6" xfId="0" applyNumberFormat="1" applyFont="1" applyBorder="1" applyAlignment="1"/>
    <xf numFmtId="164" fontId="3" fillId="0" borderId="7" xfId="0" applyNumberFormat="1" applyFont="1" applyBorder="1" applyAlignment="1"/>
    <xf numFmtId="164" fontId="3" fillId="0" borderId="8" xfId="0" applyNumberFormat="1" applyFont="1" applyBorder="1" applyAlignment="1"/>
    <xf numFmtId="164" fontId="3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/>
    <xf numFmtId="164" fontId="3" fillId="0" borderId="10" xfId="0" applyNumberFormat="1" applyFont="1" applyBorder="1" applyAlignment="1"/>
    <xf numFmtId="164" fontId="3" fillId="0" borderId="11" xfId="0" applyNumberFormat="1" applyFont="1" applyBorder="1" applyAlignment="1"/>
    <xf numFmtId="164" fontId="3" fillId="0" borderId="12" xfId="0" applyNumberFormat="1" applyFont="1" applyBorder="1" applyAlignment="1"/>
    <xf numFmtId="164" fontId="3" fillId="0" borderId="13" xfId="0" applyNumberFormat="1" applyFont="1" applyBorder="1" applyAlignment="1"/>
    <xf numFmtId="164" fontId="2" fillId="0" borderId="14" xfId="0" applyNumberFormat="1" applyFont="1" applyBorder="1" applyAlignment="1"/>
    <xf numFmtId="164" fontId="3" fillId="0" borderId="0" xfId="0" applyNumberFormat="1" applyFont="1" applyBorder="1"/>
    <xf numFmtId="164" fontId="3" fillId="0" borderId="1" xfId="0" applyNumberFormat="1" applyFont="1" applyBorder="1"/>
    <xf numFmtId="164" fontId="3" fillId="0" borderId="15" xfId="0" applyNumberFormat="1" applyFont="1" applyBorder="1" applyAlignment="1"/>
    <xf numFmtId="164" fontId="3" fillId="0" borderId="16" xfId="0" applyNumberFormat="1" applyFont="1" applyBorder="1"/>
    <xf numFmtId="164" fontId="2" fillId="0" borderId="1" xfId="0" applyNumberFormat="1" applyFont="1" applyBorder="1" applyAlignment="1"/>
    <xf numFmtId="164" fontId="3" fillId="0" borderId="17" xfId="0" applyNumberFormat="1" applyFont="1" applyBorder="1" applyAlignment="1"/>
    <xf numFmtId="2" fontId="3" fillId="0" borderId="1" xfId="0" applyNumberFormat="1" applyFont="1" applyBorder="1"/>
    <xf numFmtId="2" fontId="2" fillId="0" borderId="1" xfId="0" applyNumberFormat="1" applyFont="1" applyBorder="1" applyAlignment="1"/>
    <xf numFmtId="164" fontId="3" fillId="0" borderId="18" xfId="0" applyNumberFormat="1" applyFont="1" applyBorder="1" applyAlignment="1"/>
    <xf numFmtId="164" fontId="3" fillId="0" borderId="19" xfId="0" applyNumberFormat="1" applyFont="1" applyBorder="1"/>
    <xf numFmtId="164" fontId="2" fillId="2" borderId="0" xfId="0" applyNumberFormat="1" applyFont="1" applyFill="1" applyBorder="1"/>
    <xf numFmtId="0" fontId="0" fillId="2" borderId="0" xfId="0" applyFill="1"/>
    <xf numFmtId="0" fontId="0" fillId="0" borderId="0" xfId="0" applyAlignment="1">
      <alignment horizontal="center"/>
    </xf>
    <xf numFmtId="164" fontId="3" fillId="2" borderId="0" xfId="0" applyNumberFormat="1" applyFont="1" applyFill="1" applyBorder="1"/>
    <xf numFmtId="164" fontId="4" fillId="2" borderId="0" xfId="0" applyNumberFormat="1" applyFont="1" applyFill="1" applyBorder="1"/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ill="1"/>
    <xf numFmtId="0" fontId="6" fillId="0" borderId="0" xfId="0" applyFont="1" applyFill="1"/>
    <xf numFmtId="166" fontId="0" fillId="3" borderId="1" xfId="0" applyNumberFormat="1" applyFill="1" applyBorder="1"/>
    <xf numFmtId="0" fontId="0" fillId="0" borderId="1" xfId="0" applyBorder="1"/>
    <xf numFmtId="0" fontId="0" fillId="0" borderId="20" xfId="0" applyBorder="1"/>
    <xf numFmtId="166" fontId="0" fillId="4" borderId="1" xfId="0" applyNumberFormat="1" applyFill="1" applyBorder="1"/>
    <xf numFmtId="166" fontId="0" fillId="3" borderId="1" xfId="0" applyNumberFormat="1" applyFill="1" applyBorder="1" applyAlignment="1">
      <alignment wrapText="1"/>
    </xf>
    <xf numFmtId="166" fontId="0" fillId="5" borderId="1" xfId="0" applyNumberFormat="1" applyFill="1" applyBorder="1"/>
    <xf numFmtId="166" fontId="8" fillId="3" borderId="1" xfId="0" applyNumberFormat="1" applyFont="1" applyFill="1" applyBorder="1"/>
    <xf numFmtId="166" fontId="8" fillId="3" borderId="1" xfId="0" applyNumberFormat="1" applyFont="1" applyFill="1" applyBorder="1" applyAlignment="1">
      <alignment wrapText="1"/>
    </xf>
    <xf numFmtId="0" fontId="0" fillId="0" borderId="1" xfId="0" applyFill="1" applyBorder="1"/>
    <xf numFmtId="166" fontId="0" fillId="3" borderId="21" xfId="0" applyNumberFormat="1" applyFill="1" applyBorder="1"/>
    <xf numFmtId="0" fontId="0" fillId="0" borderId="21" xfId="0" applyFill="1" applyBorder="1"/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167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/>
    <xf numFmtId="0" fontId="0" fillId="0" borderId="1" xfId="0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 vertical="top" wrapText="1"/>
    </xf>
    <xf numFmtId="4" fontId="3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Continuous"/>
    </xf>
    <xf numFmtId="2" fontId="2" fillId="0" borderId="1" xfId="0" applyNumberFormat="1" applyFont="1" applyBorder="1"/>
    <xf numFmtId="4" fontId="2" fillId="0" borderId="1" xfId="0" applyNumberFormat="1" applyFont="1" applyBorder="1"/>
    <xf numFmtId="2" fontId="3" fillId="0" borderId="1" xfId="0" applyNumberFormat="1" applyFont="1" applyBorder="1" applyAlignment="1"/>
    <xf numFmtId="2" fontId="10" fillId="0" borderId="1" xfId="0" applyNumberFormat="1" applyFont="1" applyBorder="1" applyAlignment="1">
      <alignment wrapText="1"/>
    </xf>
    <xf numFmtId="2" fontId="10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167" fontId="3" fillId="0" borderId="1" xfId="0" applyNumberFormat="1" applyFont="1" applyBorder="1" applyAlignment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2" fontId="0" fillId="0" borderId="0" xfId="0" applyNumberFormat="1"/>
    <xf numFmtId="0" fontId="13" fillId="0" borderId="1" xfId="0" applyFont="1" applyBorder="1"/>
    <xf numFmtId="14" fontId="3" fillId="0" borderId="1" xfId="0" applyNumberFormat="1" applyFont="1" applyBorder="1" applyAlignment="1"/>
    <xf numFmtId="0" fontId="12" fillId="0" borderId="1" xfId="0" applyFont="1" applyFill="1" applyBorder="1"/>
    <xf numFmtId="2" fontId="0" fillId="0" borderId="0" xfId="0" applyNumberFormat="1" applyFill="1"/>
    <xf numFmtId="0" fontId="13" fillId="0" borderId="0" xfId="0" applyFont="1"/>
    <xf numFmtId="0" fontId="14" fillId="0" borderId="1" xfId="0" applyFont="1" applyBorder="1"/>
    <xf numFmtId="0" fontId="6" fillId="6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166" fontId="1" fillId="3" borderId="1" xfId="0" applyNumberFormat="1" applyFont="1" applyFill="1" applyBorder="1"/>
    <xf numFmtId="0" fontId="7" fillId="0" borderId="0" xfId="0" applyFont="1" applyBorder="1" applyAlignment="1">
      <alignment horizontal="right" wrapText="1"/>
    </xf>
    <xf numFmtId="0" fontId="0" fillId="0" borderId="0" xfId="0" applyBorder="1"/>
    <xf numFmtId="0" fontId="7" fillId="0" borderId="0" xfId="0" applyFont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166" fontId="0" fillId="0" borderId="0" xfId="0" applyNumberFormat="1" applyFill="1" applyBorder="1"/>
    <xf numFmtId="166" fontId="8" fillId="0" borderId="0" xfId="0" applyNumberFormat="1" applyFont="1" applyFill="1" applyBorder="1"/>
    <xf numFmtId="166" fontId="0" fillId="0" borderId="0" xfId="0" applyNumberFormat="1" applyFill="1" applyBorder="1" applyAlignment="1">
      <alignment wrapText="1"/>
    </xf>
    <xf numFmtId="166" fontId="8" fillId="0" borderId="0" xfId="0" applyNumberFormat="1" applyFont="1" applyFill="1" applyBorder="1" applyAlignment="1">
      <alignment wrapText="1"/>
    </xf>
    <xf numFmtId="0" fontId="7" fillId="0" borderId="21" xfId="0" applyFont="1" applyBorder="1" applyAlignment="1">
      <alignment horizontal="right" vertical="top" wrapText="1"/>
    </xf>
    <xf numFmtId="166" fontId="0" fillId="0" borderId="21" xfId="0" applyNumberFormat="1" applyFill="1" applyBorder="1"/>
    <xf numFmtId="166" fontId="1" fillId="0" borderId="0" xfId="0" applyNumberFormat="1" applyFont="1" applyFill="1" applyBorder="1"/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/>
    <xf numFmtId="165" fontId="3" fillId="0" borderId="1" xfId="0" applyNumberFormat="1" applyFont="1" applyBorder="1" applyAlignment="1">
      <alignment horizontal="left"/>
    </xf>
    <xf numFmtId="0" fontId="9" fillId="0" borderId="19" xfId="0" applyFont="1" applyBorder="1" applyAlignment="1"/>
    <xf numFmtId="0" fontId="0" fillId="0" borderId="19" xfId="0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M6" sqref="M6"/>
    </sheetView>
  </sheetViews>
  <sheetFormatPr defaultRowHeight="14.4"/>
  <cols>
    <col min="1" max="1" width="14.109375" customWidth="1"/>
    <col min="2" max="2" width="14.5546875" customWidth="1"/>
    <col min="3" max="3" width="16.109375" customWidth="1"/>
    <col min="4" max="4" width="17.5546875" customWidth="1"/>
    <col min="5" max="5" width="10.5546875" customWidth="1"/>
  </cols>
  <sheetData>
    <row r="1" spans="1:5" ht="15.6">
      <c r="A1" s="1"/>
      <c r="B1" s="2" t="s">
        <v>0</v>
      </c>
      <c r="C1" s="2"/>
      <c r="D1" s="2" t="s">
        <v>0</v>
      </c>
      <c r="E1" s="2"/>
    </row>
    <row r="2" spans="1:5" ht="30.6">
      <c r="A2" s="1"/>
      <c r="B2" s="3" t="s">
        <v>25</v>
      </c>
      <c r="C2" s="4" t="s">
        <v>1</v>
      </c>
      <c r="D2" s="112" t="s">
        <v>220</v>
      </c>
      <c r="E2" s="112"/>
    </row>
    <row r="3" spans="1:5" ht="15.6">
      <c r="A3" s="1"/>
      <c r="B3" s="2"/>
      <c r="C3" s="2"/>
      <c r="D3" s="2"/>
      <c r="E3" s="2"/>
    </row>
    <row r="4" spans="1:5" ht="15.6">
      <c r="A4" s="5"/>
      <c r="B4" s="6" t="s">
        <v>2</v>
      </c>
      <c r="C4" s="7"/>
      <c r="D4" s="7"/>
      <c r="E4" s="8">
        <v>627.87</v>
      </c>
    </row>
    <row r="5" spans="1:5" ht="15.6">
      <c r="A5" s="9" t="s">
        <v>3</v>
      </c>
      <c r="B5" s="10" t="s">
        <v>4</v>
      </c>
      <c r="C5" s="11"/>
      <c r="D5" s="11"/>
      <c r="E5" s="12">
        <v>40458.11</v>
      </c>
    </row>
    <row r="6" spans="1:5" ht="15.6">
      <c r="A6" s="9"/>
      <c r="B6" s="10" t="s">
        <v>5</v>
      </c>
      <c r="C6" s="11"/>
      <c r="D6" s="11"/>
      <c r="E6" s="12">
        <v>25164.32</v>
      </c>
    </row>
    <row r="7" spans="1:5" ht="15.6">
      <c r="A7" s="13"/>
      <c r="B7" s="14"/>
      <c r="C7" s="15"/>
      <c r="D7" s="15"/>
      <c r="E7" s="16"/>
    </row>
    <row r="8" spans="1:5" ht="16.2" thickBot="1">
      <c r="A8" s="13"/>
      <c r="B8" s="14"/>
      <c r="C8" s="15"/>
      <c r="D8" s="15">
        <v>0</v>
      </c>
      <c r="E8" s="16"/>
    </row>
    <row r="9" spans="1:5" ht="16.2" thickTop="1">
      <c r="A9" s="17" t="s">
        <v>6</v>
      </c>
      <c r="B9" s="18" t="s">
        <v>7</v>
      </c>
      <c r="C9" s="18"/>
      <c r="D9" s="19"/>
      <c r="E9" s="20">
        <f>SUM(E4:E5:E6)</f>
        <v>66250.3</v>
      </c>
    </row>
    <row r="10" spans="1:5" ht="15.6">
      <c r="A10" s="21"/>
      <c r="B10" s="21"/>
      <c r="C10" s="21"/>
      <c r="D10" s="21"/>
      <c r="E10" s="22"/>
    </row>
    <row r="11" spans="1:5" ht="15.6">
      <c r="A11" s="23" t="s">
        <v>8</v>
      </c>
      <c r="B11" s="24"/>
      <c r="C11" s="24"/>
      <c r="D11" s="24"/>
      <c r="E11" s="25">
        <v>84476.26</v>
      </c>
    </row>
    <row r="12" spans="1:5" ht="15.6">
      <c r="A12" s="26" t="s">
        <v>9</v>
      </c>
      <c r="B12" s="21"/>
      <c r="C12" s="21"/>
      <c r="D12" s="21"/>
      <c r="E12" s="27">
        <v>39888.129999999997</v>
      </c>
    </row>
    <row r="13" spans="1:5" ht="15.6">
      <c r="A13" s="26" t="s">
        <v>10</v>
      </c>
      <c r="B13" s="21"/>
      <c r="C13" s="21"/>
      <c r="D13" s="21"/>
      <c r="E13" s="28">
        <v>58114.09</v>
      </c>
    </row>
    <row r="14" spans="1:5" ht="15.6">
      <c r="A14" s="29" t="s">
        <v>11</v>
      </c>
      <c r="B14" s="30"/>
      <c r="C14" s="30"/>
      <c r="D14" s="30"/>
      <c r="E14" s="25">
        <f>SUM(E11+E12-E13)</f>
        <v>66250.299999999988</v>
      </c>
    </row>
    <row r="16" spans="1:5" ht="15.6">
      <c r="A16" s="31" t="s">
        <v>12</v>
      </c>
      <c r="B16" s="32"/>
      <c r="D16" s="33" t="s">
        <v>13</v>
      </c>
    </row>
    <row r="17" spans="1:4" ht="15.6">
      <c r="A17" s="34" t="s">
        <v>14</v>
      </c>
      <c r="B17" s="32">
        <v>45</v>
      </c>
      <c r="D17">
        <v>29511.88</v>
      </c>
    </row>
    <row r="18" spans="1:4" ht="15.6">
      <c r="A18" s="34" t="s">
        <v>15</v>
      </c>
      <c r="B18" s="32">
        <v>20</v>
      </c>
      <c r="D18">
        <v>13116.39</v>
      </c>
    </row>
    <row r="19" spans="1:4" ht="15.6">
      <c r="A19" s="34" t="s">
        <v>16</v>
      </c>
      <c r="B19" s="32">
        <v>20</v>
      </c>
      <c r="D19">
        <v>13116.39</v>
      </c>
    </row>
    <row r="20" spans="1:4" ht="15.6">
      <c r="A20" s="34" t="s">
        <v>17</v>
      </c>
      <c r="B20" s="32">
        <v>10</v>
      </c>
      <c r="D20">
        <v>6558.19</v>
      </c>
    </row>
    <row r="21" spans="1:4" ht="15.6">
      <c r="A21" s="34" t="s">
        <v>18</v>
      </c>
      <c r="B21" s="32">
        <v>5</v>
      </c>
      <c r="D21">
        <v>3279.1</v>
      </c>
    </row>
    <row r="22" spans="1:4">
      <c r="A22" s="36" t="s">
        <v>107</v>
      </c>
      <c r="D22" s="36">
        <f>SUM(D17:D21)</f>
        <v>65581.950000000012</v>
      </c>
    </row>
    <row r="24" spans="1:4">
      <c r="A24" s="35" t="s">
        <v>19</v>
      </c>
      <c r="C24" t="s">
        <v>20</v>
      </c>
    </row>
    <row r="25" spans="1:4">
      <c r="A25" s="36"/>
    </row>
    <row r="26" spans="1:4">
      <c r="A26" s="36" t="s">
        <v>21</v>
      </c>
      <c r="C26" t="s">
        <v>22</v>
      </c>
    </row>
    <row r="27" spans="1:4">
      <c r="A27" s="36"/>
    </row>
    <row r="28" spans="1:4">
      <c r="A28" s="36" t="s">
        <v>23</v>
      </c>
      <c r="C28" t="s">
        <v>24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9"/>
  <sheetViews>
    <sheetView zoomScale="75" zoomScaleNormal="75" workbookViewId="0">
      <pane ySplit="2" topLeftCell="A79" activePane="bottomLeft" state="frozen"/>
      <selection activeCell="B1" sqref="B1"/>
      <selection pane="bottomLeft" activeCell="I95" sqref="I95"/>
    </sheetView>
  </sheetViews>
  <sheetFormatPr defaultRowHeight="14.4"/>
  <cols>
    <col min="1" max="1" width="12" customWidth="1"/>
    <col min="2" max="2" width="29.88671875" bestFit="1" customWidth="1"/>
    <col min="3" max="3" width="10.33203125" bestFit="1" customWidth="1"/>
    <col min="4" max="5" width="9" bestFit="1" customWidth="1"/>
    <col min="9" max="10" width="9" bestFit="1" customWidth="1"/>
    <col min="11" max="12" width="9.6640625" bestFit="1" customWidth="1"/>
    <col min="13" max="13" width="9" bestFit="1" customWidth="1"/>
    <col min="14" max="14" width="9.6640625" bestFit="1" customWidth="1"/>
    <col min="15" max="15" width="9" bestFit="1" customWidth="1"/>
    <col min="16" max="16" width="10.109375" bestFit="1" customWidth="1"/>
    <col min="18" max="18" width="9" bestFit="1" customWidth="1"/>
  </cols>
  <sheetData>
    <row r="1" spans="1:31" ht="18">
      <c r="A1" s="113" t="s">
        <v>141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31" ht="35.4">
      <c r="A2" s="77" t="s">
        <v>116</v>
      </c>
      <c r="B2" s="77" t="s">
        <v>117</v>
      </c>
      <c r="C2" s="77" t="s">
        <v>118</v>
      </c>
      <c r="D2" s="62" t="s">
        <v>119</v>
      </c>
      <c r="E2" s="78" t="s">
        <v>120</v>
      </c>
      <c r="F2" s="78" t="s">
        <v>121</v>
      </c>
      <c r="G2" s="78" t="s">
        <v>122</v>
      </c>
      <c r="H2" s="78" t="s">
        <v>77</v>
      </c>
      <c r="I2" s="78" t="s">
        <v>123</v>
      </c>
      <c r="J2" s="78" t="s">
        <v>124</v>
      </c>
      <c r="K2" s="78" t="s">
        <v>125</v>
      </c>
      <c r="L2" s="78" t="s">
        <v>126</v>
      </c>
      <c r="M2" s="78" t="s">
        <v>127</v>
      </c>
      <c r="N2" s="78" t="s">
        <v>128</v>
      </c>
      <c r="O2" s="78" t="s">
        <v>14</v>
      </c>
      <c r="P2" s="79" t="s">
        <v>129</v>
      </c>
      <c r="Q2" s="79" t="s">
        <v>146</v>
      </c>
      <c r="R2" s="79" t="s">
        <v>15</v>
      </c>
      <c r="S2" s="79" t="s">
        <v>130</v>
      </c>
      <c r="T2" s="78" t="s">
        <v>131</v>
      </c>
      <c r="U2" s="78" t="s">
        <v>132</v>
      </c>
      <c r="V2" s="78" t="s">
        <v>133</v>
      </c>
      <c r="W2" s="78" t="s">
        <v>134</v>
      </c>
      <c r="X2" s="78" t="s">
        <v>135</v>
      </c>
      <c r="Y2" s="79" t="s">
        <v>136</v>
      </c>
      <c r="Z2" s="79" t="s">
        <v>137</v>
      </c>
      <c r="AA2" s="80" t="s">
        <v>138</v>
      </c>
      <c r="AB2" s="80" t="s">
        <v>78</v>
      </c>
      <c r="AC2" s="80" t="s">
        <v>139</v>
      </c>
      <c r="AD2" s="81" t="s">
        <v>140</v>
      </c>
      <c r="AE2" s="82"/>
    </row>
    <row r="3" spans="1:31" ht="15.6">
      <c r="A3" s="83">
        <v>44306</v>
      </c>
      <c r="B3" s="77" t="s">
        <v>143</v>
      </c>
      <c r="C3" s="77">
        <v>45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77"/>
      <c r="Q3" s="77"/>
      <c r="R3" s="77">
        <v>45</v>
      </c>
      <c r="S3" s="77"/>
      <c r="T3" s="62"/>
      <c r="U3" s="62"/>
      <c r="V3" s="62"/>
      <c r="W3" s="62"/>
      <c r="X3" s="77"/>
      <c r="Y3" s="77"/>
      <c r="Z3" s="77"/>
      <c r="AA3" s="84"/>
      <c r="AB3" s="84"/>
      <c r="AC3" s="84"/>
      <c r="AD3" s="85"/>
      <c r="AE3" s="82"/>
    </row>
    <row r="4" spans="1:31" ht="15.6">
      <c r="A4" s="83">
        <v>44306</v>
      </c>
      <c r="B4" s="77" t="s">
        <v>144</v>
      </c>
      <c r="C4" s="77">
        <v>100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>
        <v>100</v>
      </c>
      <c r="P4" s="77"/>
      <c r="Q4" s="77"/>
      <c r="R4" s="77"/>
      <c r="S4" s="77"/>
      <c r="T4" s="62"/>
      <c r="U4" s="62"/>
      <c r="V4" s="62"/>
      <c r="W4" s="62"/>
      <c r="X4" s="77"/>
      <c r="Y4" s="77"/>
      <c r="Z4" s="77"/>
      <c r="AA4" s="84"/>
      <c r="AB4" s="84"/>
      <c r="AC4" s="84"/>
      <c r="AD4" s="85"/>
      <c r="AE4" s="82"/>
    </row>
    <row r="5" spans="1:31" ht="15.6">
      <c r="A5" s="83">
        <v>44306</v>
      </c>
      <c r="B5" s="67" t="s">
        <v>145</v>
      </c>
      <c r="C5" s="66">
        <v>4765</v>
      </c>
      <c r="D5" s="66">
        <v>953</v>
      </c>
      <c r="E5" s="77"/>
      <c r="F5" s="77"/>
      <c r="G5" s="77"/>
      <c r="H5" s="77"/>
      <c r="I5" s="77"/>
      <c r="J5" s="77"/>
      <c r="K5" s="77"/>
      <c r="L5" s="77"/>
      <c r="M5" s="77"/>
      <c r="N5" s="77">
        <v>3812</v>
      </c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42"/>
      <c r="AB5" s="42"/>
      <c r="AC5" s="42"/>
      <c r="AD5" s="42"/>
      <c r="AE5" s="86">
        <f>C5-SUM(D5:AD5)</f>
        <v>0</v>
      </c>
    </row>
    <row r="6" spans="1:31" ht="15.6">
      <c r="A6" s="83">
        <v>44306</v>
      </c>
      <c r="B6" s="67" t="s">
        <v>147</v>
      </c>
      <c r="C6" s="66">
        <v>4152</v>
      </c>
      <c r="D6" s="66">
        <v>692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>
        <v>3460</v>
      </c>
      <c r="Q6" s="77"/>
      <c r="R6" s="77"/>
      <c r="S6" s="77"/>
      <c r="T6" s="77"/>
      <c r="U6" s="77"/>
      <c r="V6" s="77"/>
      <c r="W6" s="77"/>
      <c r="X6" s="77"/>
      <c r="Y6" s="77"/>
      <c r="Z6" s="77"/>
      <c r="AA6" s="42"/>
      <c r="AB6" s="42"/>
      <c r="AC6" s="42"/>
      <c r="AD6" s="42"/>
      <c r="AE6" s="86">
        <f>C6-SUM(D6:AD6)</f>
        <v>0</v>
      </c>
    </row>
    <row r="7" spans="1:31" ht="15.6">
      <c r="A7" s="83">
        <v>44306</v>
      </c>
      <c r="B7" s="67" t="s">
        <v>88</v>
      </c>
      <c r="C7" s="66">
        <v>200</v>
      </c>
      <c r="D7" s="66"/>
      <c r="E7" s="77"/>
      <c r="F7" s="77"/>
      <c r="G7" s="77"/>
      <c r="H7" s="77"/>
      <c r="I7" s="77"/>
      <c r="J7" s="77"/>
      <c r="K7" s="77"/>
      <c r="L7" s="77">
        <v>200</v>
      </c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42"/>
      <c r="AB7" s="42"/>
      <c r="AC7" s="42"/>
      <c r="AD7" s="42"/>
      <c r="AE7" s="86">
        <f>C7-SUM(D7:AD7)</f>
        <v>0</v>
      </c>
    </row>
    <row r="8" spans="1:31" ht="15.6">
      <c r="A8" s="83">
        <v>44306</v>
      </c>
      <c r="B8" s="67" t="s">
        <v>148</v>
      </c>
      <c r="C8" s="66">
        <v>1500</v>
      </c>
      <c r="D8" s="66"/>
      <c r="E8" s="77"/>
      <c r="F8" s="77"/>
      <c r="G8" s="77"/>
      <c r="H8" s="77"/>
      <c r="I8" s="77"/>
      <c r="J8" s="77"/>
      <c r="K8" s="77"/>
      <c r="L8" s="77">
        <v>1500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42"/>
      <c r="AB8" s="87"/>
      <c r="AC8" s="42"/>
      <c r="AD8" s="42"/>
      <c r="AE8" s="86"/>
    </row>
    <row r="9" spans="1:31" ht="15.6">
      <c r="A9" s="83">
        <v>44306</v>
      </c>
      <c r="B9" s="67" t="s">
        <v>149</v>
      </c>
      <c r="C9" s="66">
        <v>539</v>
      </c>
      <c r="D9" s="66"/>
      <c r="E9" s="77"/>
      <c r="F9" s="77"/>
      <c r="G9" s="77"/>
      <c r="H9" s="77"/>
      <c r="I9" s="77"/>
      <c r="J9" s="77"/>
      <c r="K9" s="77"/>
      <c r="L9" s="77">
        <v>539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42"/>
      <c r="AB9" s="42"/>
      <c r="AC9" s="42"/>
      <c r="AD9" s="42"/>
      <c r="AE9" s="86">
        <f>C9-SUM(D9:AD9)</f>
        <v>0</v>
      </c>
    </row>
    <row r="10" spans="1:31" ht="15.6">
      <c r="A10" s="83">
        <v>44306</v>
      </c>
      <c r="B10" s="67" t="s">
        <v>82</v>
      </c>
      <c r="C10" s="66">
        <v>350</v>
      </c>
      <c r="D10" s="66"/>
      <c r="E10" s="77"/>
      <c r="F10" s="77"/>
      <c r="G10" s="77"/>
      <c r="H10" s="77"/>
      <c r="I10" s="77"/>
      <c r="J10" s="77"/>
      <c r="K10" s="77"/>
      <c r="L10" s="77">
        <v>350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42"/>
      <c r="AB10" s="42"/>
      <c r="AC10" s="42"/>
      <c r="AD10" s="42"/>
      <c r="AE10" s="86">
        <f>C10-SUM(D10:AD10)</f>
        <v>0</v>
      </c>
    </row>
    <row r="11" spans="1:31" ht="15.6">
      <c r="A11" s="83">
        <v>44306</v>
      </c>
      <c r="B11" s="67" t="s">
        <v>150</v>
      </c>
      <c r="C11" s="66">
        <v>1110</v>
      </c>
      <c r="D11" s="66"/>
      <c r="E11" s="77"/>
      <c r="F11" s="77"/>
      <c r="G11" s="77"/>
      <c r="H11" s="77"/>
      <c r="I11" s="77"/>
      <c r="J11" s="77"/>
      <c r="K11" s="77"/>
      <c r="L11" s="77">
        <v>1110</v>
      </c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42"/>
      <c r="AB11" s="42"/>
      <c r="AC11" s="42"/>
      <c r="AD11" s="42"/>
      <c r="AE11" s="86">
        <f>C11-SUM(D11:AD11)</f>
        <v>0</v>
      </c>
    </row>
    <row r="12" spans="1:31" ht="15.6">
      <c r="A12" s="83">
        <v>44306</v>
      </c>
      <c r="B12" s="67" t="s">
        <v>151</v>
      </c>
      <c r="C12" s="66">
        <v>460.98</v>
      </c>
      <c r="D12" s="66"/>
      <c r="E12" s="77"/>
      <c r="F12" s="77"/>
      <c r="G12" s="77"/>
      <c r="H12" s="77"/>
      <c r="I12" s="77"/>
      <c r="J12" s="77"/>
      <c r="K12" s="77"/>
      <c r="L12" s="77"/>
      <c r="M12" s="77"/>
      <c r="N12" s="77">
        <v>272.43</v>
      </c>
      <c r="O12" s="77"/>
      <c r="P12" s="77">
        <v>188.55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42"/>
      <c r="AB12" s="42"/>
      <c r="AC12" s="42"/>
      <c r="AD12" s="42"/>
      <c r="AE12" s="86">
        <f>C12-SUM(D12:AD12)</f>
        <v>0</v>
      </c>
    </row>
    <row r="13" spans="1:31" ht="15.6">
      <c r="A13" s="83">
        <v>44306</v>
      </c>
      <c r="B13" s="67" t="s">
        <v>152</v>
      </c>
      <c r="C13" s="66">
        <v>307.7</v>
      </c>
      <c r="D13" s="66"/>
      <c r="E13" s="77">
        <v>307.7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42"/>
      <c r="AB13" s="42"/>
      <c r="AC13" s="42"/>
      <c r="AD13" s="42"/>
      <c r="AE13" s="86"/>
    </row>
    <row r="14" spans="1:31" ht="15.6">
      <c r="A14" s="83">
        <v>44306</v>
      </c>
      <c r="B14" s="67" t="s">
        <v>153</v>
      </c>
      <c r="C14" s="66">
        <v>2948.31</v>
      </c>
      <c r="D14" s="66"/>
      <c r="E14" s="77"/>
      <c r="F14" s="77"/>
      <c r="G14" s="77"/>
      <c r="H14" s="77"/>
      <c r="I14" s="77"/>
      <c r="J14" s="77"/>
      <c r="K14" s="77">
        <v>2948.31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42"/>
      <c r="AB14" s="42"/>
      <c r="AC14" s="42"/>
      <c r="AD14" s="42"/>
      <c r="AE14" s="86">
        <f>C14-SUM(D14:AD14)</f>
        <v>0</v>
      </c>
    </row>
    <row r="15" spans="1:31" ht="15.6">
      <c r="A15" s="83">
        <v>44306</v>
      </c>
      <c r="B15" s="67" t="s">
        <v>154</v>
      </c>
      <c r="C15" s="66">
        <v>56.7</v>
      </c>
      <c r="D15" s="66">
        <v>9.4499999999999993</v>
      </c>
      <c r="E15" s="77"/>
      <c r="F15" s="77"/>
      <c r="G15" s="77"/>
      <c r="H15" s="77"/>
      <c r="I15" s="77">
        <v>47.25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42"/>
      <c r="AB15" s="42"/>
      <c r="AC15" s="42"/>
      <c r="AD15" s="42"/>
      <c r="AE15" s="86">
        <f>C15-SUM(D15:AD15)</f>
        <v>0</v>
      </c>
    </row>
    <row r="16" spans="1:31" ht="15.6">
      <c r="A16" s="83">
        <v>44341</v>
      </c>
      <c r="B16" s="67" t="s">
        <v>155</v>
      </c>
      <c r="C16" s="66">
        <v>100</v>
      </c>
      <c r="D16" s="66"/>
      <c r="E16" s="77"/>
      <c r="F16" s="77"/>
      <c r="G16" s="77"/>
      <c r="H16" s="77"/>
      <c r="I16" s="77"/>
      <c r="J16" s="77">
        <v>100</v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42"/>
      <c r="AB16" s="42"/>
      <c r="AC16" s="42"/>
      <c r="AD16" s="42"/>
      <c r="AE16" s="86">
        <v>0</v>
      </c>
    </row>
    <row r="17" spans="1:31" ht="15.6">
      <c r="A17" s="83"/>
      <c r="B17" s="67" t="s">
        <v>156</v>
      </c>
      <c r="C17" s="66">
        <v>41.93</v>
      </c>
      <c r="D17" s="66">
        <v>6.99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>
        <v>34.94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42"/>
      <c r="AB17" s="42"/>
      <c r="AC17" s="42"/>
      <c r="AD17" s="42"/>
      <c r="AE17" s="86">
        <f t="shared" ref="AE17:AE24" si="0">C17-SUM(D17:AD17)</f>
        <v>0</v>
      </c>
    </row>
    <row r="18" spans="1:31" ht="15.6">
      <c r="A18" s="88"/>
      <c r="B18" s="67" t="s">
        <v>157</v>
      </c>
      <c r="C18" s="66">
        <v>132</v>
      </c>
      <c r="D18" s="66">
        <v>22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42"/>
      <c r="AB18" s="42"/>
      <c r="AC18" s="42"/>
      <c r="AD18" s="42">
        <v>110</v>
      </c>
      <c r="AE18" s="86">
        <f t="shared" si="0"/>
        <v>0</v>
      </c>
    </row>
    <row r="19" spans="1:31" ht="15.6">
      <c r="A19" s="88"/>
      <c r="B19" s="67" t="s">
        <v>158</v>
      </c>
      <c r="C19" s="66">
        <v>52.49</v>
      </c>
      <c r="D19" s="6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>
        <v>52.49</v>
      </c>
      <c r="Z19" s="77"/>
      <c r="AA19" s="42"/>
      <c r="AB19" s="42"/>
      <c r="AC19" s="42"/>
      <c r="AD19" s="42"/>
      <c r="AE19" s="86">
        <f t="shared" si="0"/>
        <v>0</v>
      </c>
    </row>
    <row r="20" spans="1:31" ht="15.6">
      <c r="A20" s="88"/>
      <c r="B20" s="67" t="s">
        <v>151</v>
      </c>
      <c r="C20" s="66">
        <v>127.21</v>
      </c>
      <c r="D20" s="66"/>
      <c r="E20" s="77"/>
      <c r="F20" s="77"/>
      <c r="G20" s="77"/>
      <c r="H20" s="77"/>
      <c r="I20" s="77"/>
      <c r="J20" s="77"/>
      <c r="K20" s="77"/>
      <c r="L20" s="77"/>
      <c r="M20" s="77"/>
      <c r="N20" s="77">
        <v>47.21</v>
      </c>
      <c r="O20" s="77"/>
      <c r="P20" s="77">
        <v>80</v>
      </c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42"/>
      <c r="AB20" s="42"/>
      <c r="AC20" s="42"/>
      <c r="AD20" s="42"/>
      <c r="AE20" s="86">
        <f t="shared" si="0"/>
        <v>0</v>
      </c>
    </row>
    <row r="21" spans="1:31" ht="15.6">
      <c r="A21" s="88"/>
      <c r="B21" s="67" t="s">
        <v>152</v>
      </c>
      <c r="C21" s="66">
        <v>307.7</v>
      </c>
      <c r="D21" s="66"/>
      <c r="E21" s="77">
        <v>307.7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42"/>
      <c r="AB21" s="42"/>
      <c r="AC21" s="42"/>
      <c r="AD21" s="42"/>
      <c r="AE21" s="86">
        <f t="shared" si="0"/>
        <v>0</v>
      </c>
    </row>
    <row r="22" spans="1:31" ht="15.6">
      <c r="A22" s="88"/>
      <c r="B22" s="67" t="s">
        <v>159</v>
      </c>
      <c r="C22" s="66">
        <v>354</v>
      </c>
      <c r="D22" s="66">
        <v>59</v>
      </c>
      <c r="E22" s="77"/>
      <c r="F22" s="77"/>
      <c r="G22" s="77"/>
      <c r="H22" s="77"/>
      <c r="I22" s="77"/>
      <c r="J22" s="77"/>
      <c r="K22" s="77"/>
      <c r="L22" s="77"/>
      <c r="M22" s="77">
        <v>295</v>
      </c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42"/>
      <c r="AB22" s="42"/>
      <c r="AC22" s="42"/>
      <c r="AD22" s="42"/>
      <c r="AE22" s="86">
        <f t="shared" si="0"/>
        <v>0</v>
      </c>
    </row>
    <row r="23" spans="1:31" ht="15.6">
      <c r="A23" s="88"/>
      <c r="B23" s="67" t="s">
        <v>160</v>
      </c>
      <c r="C23" s="66">
        <v>4117.5</v>
      </c>
      <c r="D23" s="66"/>
      <c r="E23" s="77"/>
      <c r="F23" s="77"/>
      <c r="G23" s="77"/>
      <c r="H23" s="77"/>
      <c r="I23" s="77"/>
      <c r="J23" s="77"/>
      <c r="K23" s="77"/>
      <c r="L23" s="77"/>
      <c r="M23" s="77"/>
      <c r="N23" s="77">
        <v>4117.5</v>
      </c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42"/>
      <c r="AB23" s="42"/>
      <c r="AC23" s="42"/>
      <c r="AD23" s="42"/>
      <c r="AE23" s="86">
        <f t="shared" si="0"/>
        <v>0</v>
      </c>
    </row>
    <row r="24" spans="1:31" ht="15.6">
      <c r="A24" s="88">
        <v>44368</v>
      </c>
      <c r="B24" s="67" t="s">
        <v>164</v>
      </c>
      <c r="C24" s="66">
        <v>780</v>
      </c>
      <c r="D24" s="66">
        <v>130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>
        <v>650</v>
      </c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42"/>
      <c r="AB24" s="42"/>
      <c r="AC24" s="42"/>
      <c r="AD24" s="42"/>
      <c r="AE24" s="86">
        <f t="shared" si="0"/>
        <v>0</v>
      </c>
    </row>
    <row r="25" spans="1:31" ht="15.6">
      <c r="A25" s="88">
        <v>44369</v>
      </c>
      <c r="B25" s="67" t="s">
        <v>165</v>
      </c>
      <c r="C25" s="66">
        <v>859.2</v>
      </c>
      <c r="D25" s="66">
        <v>143.19999999999999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>
        <v>716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42"/>
      <c r="AB25" s="42"/>
      <c r="AC25" s="42"/>
      <c r="AD25" s="42"/>
      <c r="AE25" s="86"/>
    </row>
    <row r="26" spans="1:31" ht="15.6">
      <c r="A26" s="88">
        <v>44369</v>
      </c>
      <c r="B26" s="67" t="s">
        <v>152</v>
      </c>
      <c r="C26" s="66">
        <v>307.7</v>
      </c>
      <c r="D26" s="66"/>
      <c r="E26" s="77">
        <v>307.7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42"/>
      <c r="AB26" s="42"/>
      <c r="AC26" s="42"/>
      <c r="AD26" s="42"/>
      <c r="AE26" s="86"/>
    </row>
    <row r="27" spans="1:31" ht="15.6">
      <c r="A27" s="88">
        <v>44004</v>
      </c>
      <c r="B27" s="67" t="s">
        <v>163</v>
      </c>
      <c r="C27" s="66">
        <v>211.2</v>
      </c>
      <c r="D27" s="66"/>
      <c r="E27" s="66">
        <v>211.2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77"/>
      <c r="S27" s="77"/>
      <c r="T27" s="77"/>
      <c r="U27" s="77"/>
      <c r="V27" s="77"/>
      <c r="W27" s="77"/>
      <c r="X27" s="77"/>
      <c r="Y27" s="77"/>
      <c r="Z27" s="77"/>
      <c r="AA27" s="42"/>
      <c r="AB27" s="42"/>
      <c r="AC27" s="42"/>
      <c r="AD27" s="42"/>
      <c r="AE27" s="86"/>
    </row>
    <row r="28" spans="1:31" ht="15.6">
      <c r="A28" s="88">
        <v>44369</v>
      </c>
      <c r="B28" s="67" t="s">
        <v>166</v>
      </c>
      <c r="C28" s="66">
        <v>282</v>
      </c>
      <c r="D28" s="66">
        <v>47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>
        <v>235</v>
      </c>
      <c r="R28" s="77"/>
      <c r="S28" s="77"/>
      <c r="T28" s="77"/>
      <c r="U28" s="77"/>
      <c r="V28" s="77"/>
      <c r="W28" s="77"/>
      <c r="X28" s="77"/>
      <c r="Y28" s="77"/>
      <c r="Z28" s="77"/>
      <c r="AA28" s="42"/>
      <c r="AB28" s="42"/>
      <c r="AC28" s="42"/>
      <c r="AD28" s="42"/>
      <c r="AE28" s="86"/>
    </row>
    <row r="29" spans="1:31" ht="15.6">
      <c r="A29" s="88">
        <v>44369</v>
      </c>
      <c r="B29" s="67" t="s">
        <v>167</v>
      </c>
      <c r="C29" s="66">
        <v>264</v>
      </c>
      <c r="D29" s="66">
        <v>44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77"/>
      <c r="S29" s="77"/>
      <c r="T29" s="77"/>
      <c r="U29" s="77"/>
      <c r="V29" s="77"/>
      <c r="W29" s="77"/>
      <c r="X29" s="77"/>
      <c r="Y29" s="77"/>
      <c r="Z29" s="77"/>
      <c r="AA29" s="42">
        <v>220</v>
      </c>
      <c r="AB29" s="42"/>
      <c r="AC29" s="42"/>
      <c r="AD29" s="42"/>
      <c r="AE29" s="86">
        <f t="shared" ref="AE29:AE38" si="1">C29-SUM(D29:AD29)</f>
        <v>0</v>
      </c>
    </row>
    <row r="30" spans="1:31" ht="15.6">
      <c r="A30" s="88">
        <v>44004</v>
      </c>
      <c r="B30" s="67" t="s">
        <v>159</v>
      </c>
      <c r="C30" s="66">
        <v>354</v>
      </c>
      <c r="D30" s="66">
        <v>59</v>
      </c>
      <c r="E30" s="66"/>
      <c r="F30" s="66"/>
      <c r="G30" s="66"/>
      <c r="H30" s="66"/>
      <c r="I30" s="66"/>
      <c r="J30" s="66"/>
      <c r="K30" s="66"/>
      <c r="L30" s="66"/>
      <c r="M30" s="66">
        <v>295</v>
      </c>
      <c r="N30" s="66"/>
      <c r="O30" s="66"/>
      <c r="P30" s="66"/>
      <c r="Q30" s="66"/>
      <c r="R30" s="77"/>
      <c r="S30" s="77"/>
      <c r="T30" s="77"/>
      <c r="U30" s="77"/>
      <c r="V30" s="77"/>
      <c r="W30" s="77"/>
      <c r="X30" s="77"/>
      <c r="Y30" s="77"/>
      <c r="Z30" s="77"/>
      <c r="AA30" s="42"/>
      <c r="AB30" s="42"/>
      <c r="AC30" s="42"/>
      <c r="AD30" s="42"/>
      <c r="AE30" s="86">
        <f t="shared" si="1"/>
        <v>0</v>
      </c>
    </row>
    <row r="31" spans="1:31" ht="15.6">
      <c r="A31" s="88">
        <v>44012</v>
      </c>
      <c r="B31" s="67" t="s">
        <v>67</v>
      </c>
      <c r="C31" s="66">
        <v>18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77"/>
      <c r="S31" s="77"/>
      <c r="T31" s="77"/>
      <c r="U31" s="77"/>
      <c r="V31" s="77"/>
      <c r="W31" s="77"/>
      <c r="X31" s="77">
        <v>18</v>
      </c>
      <c r="Y31" s="77"/>
      <c r="Z31" s="77"/>
      <c r="AA31" s="42"/>
      <c r="AB31" s="42"/>
      <c r="AC31" s="42"/>
      <c r="AD31" s="42"/>
      <c r="AE31" s="86">
        <f t="shared" si="1"/>
        <v>0</v>
      </c>
    </row>
    <row r="32" spans="1:31" ht="15.6">
      <c r="A32" s="88">
        <v>44393</v>
      </c>
      <c r="B32" s="67" t="s">
        <v>171</v>
      </c>
      <c r="C32" s="66">
        <v>360</v>
      </c>
      <c r="D32" s="66">
        <v>60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>
        <v>300</v>
      </c>
      <c r="P32" s="66"/>
      <c r="Q32" s="66"/>
      <c r="R32" s="77"/>
      <c r="S32" s="77"/>
      <c r="T32" s="77"/>
      <c r="U32" s="77"/>
      <c r="V32" s="77"/>
      <c r="W32" s="77"/>
      <c r="X32" s="77"/>
      <c r="Y32" s="77"/>
      <c r="Z32" s="77"/>
      <c r="AA32" s="42"/>
      <c r="AB32" s="42"/>
      <c r="AC32" s="42"/>
      <c r="AD32" s="42"/>
      <c r="AE32" s="86">
        <f t="shared" si="1"/>
        <v>0</v>
      </c>
    </row>
    <row r="33" spans="1:31" ht="15.6">
      <c r="A33" s="88"/>
      <c r="B33" s="67" t="s">
        <v>172</v>
      </c>
      <c r="C33" s="66">
        <v>5929.9</v>
      </c>
      <c r="D33" s="66">
        <v>980.65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77"/>
      <c r="S33" s="77"/>
      <c r="T33" s="77"/>
      <c r="U33" s="77"/>
      <c r="V33" s="77"/>
      <c r="W33" s="77">
        <v>4949.25</v>
      </c>
      <c r="X33" s="77"/>
      <c r="Y33" s="77"/>
      <c r="Z33" s="77"/>
      <c r="AA33" s="42"/>
      <c r="AB33" s="42"/>
      <c r="AC33" s="42"/>
      <c r="AD33" s="42"/>
      <c r="AE33" s="86">
        <f t="shared" si="1"/>
        <v>0</v>
      </c>
    </row>
    <row r="34" spans="1:31" ht="15.6">
      <c r="A34" s="88"/>
      <c r="B34" s="67" t="s">
        <v>173</v>
      </c>
      <c r="C34" s="66">
        <v>50</v>
      </c>
      <c r="D34" s="66"/>
      <c r="E34" s="66"/>
      <c r="F34" s="66"/>
      <c r="G34" s="66"/>
      <c r="H34" s="66"/>
      <c r="I34" s="66"/>
      <c r="J34" s="66"/>
      <c r="K34" s="66"/>
      <c r="L34" s="66">
        <v>50</v>
      </c>
      <c r="M34" s="66"/>
      <c r="N34" s="66"/>
      <c r="O34" s="66"/>
      <c r="P34" s="66"/>
      <c r="Q34" s="66"/>
      <c r="R34" s="77"/>
      <c r="S34" s="77"/>
      <c r="T34" s="77"/>
      <c r="U34" s="77"/>
      <c r="V34" s="77"/>
      <c r="W34" s="77"/>
      <c r="X34" s="77"/>
      <c r="Y34" s="77"/>
      <c r="Z34" s="77"/>
      <c r="AA34" s="42"/>
      <c r="AB34" s="42"/>
      <c r="AC34" s="42"/>
      <c r="AD34" s="42"/>
      <c r="AE34" s="86">
        <f t="shared" si="1"/>
        <v>0</v>
      </c>
    </row>
    <row r="35" spans="1:31" ht="15.6">
      <c r="A35" s="88"/>
      <c r="B35" s="67" t="s">
        <v>174</v>
      </c>
      <c r="C35" s="66">
        <v>45</v>
      </c>
      <c r="D35" s="66"/>
      <c r="E35" s="66"/>
      <c r="F35" s="66"/>
      <c r="G35" s="66">
        <v>45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77"/>
      <c r="S35" s="77"/>
      <c r="T35" s="77"/>
      <c r="U35" s="77"/>
      <c r="V35" s="77"/>
      <c r="W35" s="77"/>
      <c r="X35" s="77"/>
      <c r="Y35" s="77"/>
      <c r="Z35" s="77"/>
      <c r="AA35" s="42"/>
      <c r="AB35" s="42"/>
      <c r="AC35" s="42"/>
      <c r="AD35" s="42"/>
      <c r="AE35" s="86">
        <f t="shared" si="1"/>
        <v>0</v>
      </c>
    </row>
    <row r="36" spans="1:31" ht="15.6">
      <c r="A36" s="88"/>
      <c r="B36" s="67" t="s">
        <v>175</v>
      </c>
      <c r="C36" s="66">
        <v>35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>
        <v>35</v>
      </c>
      <c r="Q36" s="66"/>
      <c r="R36" s="77"/>
      <c r="S36" s="77"/>
      <c r="T36" s="77"/>
      <c r="U36" s="77"/>
      <c r="V36" s="77"/>
      <c r="W36" s="77"/>
      <c r="X36" s="77"/>
      <c r="Y36" s="77"/>
      <c r="Z36" s="77"/>
      <c r="AA36" s="42"/>
      <c r="AB36" s="42"/>
      <c r="AC36" s="42"/>
      <c r="AD36" s="42"/>
      <c r="AE36" s="86">
        <f t="shared" si="1"/>
        <v>0</v>
      </c>
    </row>
    <row r="37" spans="1:31" ht="15.6">
      <c r="A37" s="88"/>
      <c r="B37" s="67" t="s">
        <v>176</v>
      </c>
      <c r="C37" s="66">
        <v>9.99</v>
      </c>
      <c r="D37" s="66"/>
      <c r="E37" s="66"/>
      <c r="F37" s="66"/>
      <c r="G37" s="66"/>
      <c r="H37" s="66"/>
      <c r="I37" s="66"/>
      <c r="J37" s="66">
        <v>9.99</v>
      </c>
      <c r="K37" s="66"/>
      <c r="L37" s="66"/>
      <c r="M37" s="66"/>
      <c r="N37" s="66"/>
      <c r="O37" s="66"/>
      <c r="P37" s="66"/>
      <c r="Q37" s="66"/>
      <c r="R37" s="77"/>
      <c r="S37" s="77"/>
      <c r="T37" s="77"/>
      <c r="U37" s="77"/>
      <c r="V37" s="77"/>
      <c r="W37" s="77"/>
      <c r="X37" s="77"/>
      <c r="Y37" s="77"/>
      <c r="Z37" s="77"/>
      <c r="AA37" s="42"/>
      <c r="AB37" s="42"/>
      <c r="AC37" s="42"/>
      <c r="AD37" s="42"/>
      <c r="AE37" s="86">
        <f t="shared" si="1"/>
        <v>0</v>
      </c>
    </row>
    <row r="38" spans="1:31" ht="15.6">
      <c r="A38" s="83"/>
      <c r="B38" s="67" t="s">
        <v>177</v>
      </c>
      <c r="C38" s="66">
        <v>307.7</v>
      </c>
      <c r="D38" s="66"/>
      <c r="E38" s="66">
        <v>307.7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77"/>
      <c r="S38" s="77"/>
      <c r="T38" s="77"/>
      <c r="U38" s="77"/>
      <c r="V38" s="77"/>
      <c r="W38" s="77"/>
      <c r="X38" s="77"/>
      <c r="Y38" s="77"/>
      <c r="Z38" s="77"/>
      <c r="AA38" s="42"/>
      <c r="AB38" s="42"/>
      <c r="AC38" s="42"/>
      <c r="AD38" s="42"/>
      <c r="AE38" s="86">
        <f t="shared" si="1"/>
        <v>0</v>
      </c>
    </row>
    <row r="39" spans="1:31" ht="15.6">
      <c r="A39" s="83"/>
      <c r="B39" s="67" t="s">
        <v>165</v>
      </c>
      <c r="C39" s="66">
        <v>1293</v>
      </c>
      <c r="D39" s="66">
        <v>215.5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>
        <v>1077.5</v>
      </c>
      <c r="Q39" s="66"/>
      <c r="R39" s="77"/>
      <c r="S39" s="77"/>
      <c r="T39" s="77"/>
      <c r="U39" s="77"/>
      <c r="V39" s="77"/>
      <c r="W39" s="77"/>
      <c r="X39" s="77"/>
      <c r="Y39" s="77"/>
      <c r="Z39" s="77"/>
      <c r="AA39" s="42"/>
      <c r="AB39" s="42"/>
      <c r="AC39" s="42"/>
      <c r="AD39" s="42"/>
      <c r="AE39" s="86"/>
    </row>
    <row r="40" spans="1:31" ht="15.6">
      <c r="A40" s="83"/>
      <c r="B40" s="67" t="s">
        <v>154</v>
      </c>
      <c r="C40" s="66">
        <v>56.7</v>
      </c>
      <c r="D40" s="66">
        <v>9.4499999999999993</v>
      </c>
      <c r="E40" s="66"/>
      <c r="F40" s="66"/>
      <c r="G40" s="66"/>
      <c r="H40" s="66"/>
      <c r="I40" s="66">
        <v>47.25</v>
      </c>
      <c r="J40" s="66"/>
      <c r="K40" s="66"/>
      <c r="L40" s="66"/>
      <c r="M40" s="66"/>
      <c r="N40" s="66"/>
      <c r="O40" s="66"/>
      <c r="P40" s="66"/>
      <c r="Q40" s="66"/>
      <c r="R40" s="77"/>
      <c r="S40" s="77"/>
      <c r="T40" s="77"/>
      <c r="U40" s="77"/>
      <c r="V40" s="77"/>
      <c r="W40" s="77"/>
      <c r="X40" s="77"/>
      <c r="Y40" s="77"/>
      <c r="Z40" s="77"/>
      <c r="AA40" s="42"/>
      <c r="AB40" s="42"/>
      <c r="AC40" s="42"/>
      <c r="AD40" s="42"/>
      <c r="AE40" s="86">
        <f>C40-SUM(D40:AD40)</f>
        <v>0</v>
      </c>
    </row>
    <row r="41" spans="1:31" ht="15.6">
      <c r="A41" s="83"/>
      <c r="B41" s="67" t="s">
        <v>159</v>
      </c>
      <c r="C41" s="66">
        <v>354</v>
      </c>
      <c r="D41" s="66">
        <v>59</v>
      </c>
      <c r="E41" s="66"/>
      <c r="F41" s="66"/>
      <c r="G41" s="66"/>
      <c r="H41" s="66"/>
      <c r="I41" s="66"/>
      <c r="J41" s="66"/>
      <c r="K41" s="66"/>
      <c r="L41" s="66"/>
      <c r="M41" s="66">
        <v>295</v>
      </c>
      <c r="N41" s="66"/>
      <c r="O41" s="66"/>
      <c r="P41" s="66"/>
      <c r="Q41" s="66"/>
      <c r="R41" s="77"/>
      <c r="S41" s="77"/>
      <c r="T41" s="77"/>
      <c r="U41" s="77"/>
      <c r="V41" s="77"/>
      <c r="W41" s="77"/>
      <c r="X41" s="77"/>
      <c r="Y41" s="77"/>
      <c r="Z41" s="77"/>
      <c r="AA41" s="42"/>
      <c r="AB41" s="42"/>
      <c r="AC41" s="42"/>
      <c r="AD41" s="42"/>
      <c r="AE41" s="86">
        <f>C41-SUM(D41:AD41)</f>
        <v>0</v>
      </c>
    </row>
    <row r="42" spans="1:31" ht="15.6">
      <c r="A42" s="83"/>
      <c r="B42" s="67" t="s">
        <v>166</v>
      </c>
      <c r="C42" s="66">
        <v>744</v>
      </c>
      <c r="D42" s="66">
        <v>124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>
        <v>620</v>
      </c>
      <c r="R42" s="77"/>
      <c r="S42" s="77"/>
      <c r="T42" s="77"/>
      <c r="U42" s="77"/>
      <c r="V42" s="77"/>
      <c r="W42" s="77"/>
      <c r="X42" s="77"/>
      <c r="Y42" s="77"/>
      <c r="Z42" s="77"/>
      <c r="AA42" s="42"/>
      <c r="AB42" s="42"/>
      <c r="AC42" s="42"/>
      <c r="AD42" s="42"/>
      <c r="AE42" s="86">
        <f>C42-SUM(D42:AD42)</f>
        <v>0</v>
      </c>
    </row>
    <row r="43" spans="1:31" ht="15.6">
      <c r="A43" s="83"/>
      <c r="B43" s="67" t="s">
        <v>178</v>
      </c>
      <c r="C43" s="66">
        <v>1925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>
        <v>1925</v>
      </c>
      <c r="P43" s="66"/>
      <c r="Q43" s="66"/>
      <c r="R43" s="77"/>
      <c r="S43" s="77"/>
      <c r="T43" s="77"/>
      <c r="U43" s="77"/>
      <c r="V43" s="77"/>
      <c r="W43" s="77"/>
      <c r="X43" s="77"/>
      <c r="Y43" s="77"/>
      <c r="Z43" s="77"/>
      <c r="AA43" s="42"/>
      <c r="AB43" s="42"/>
      <c r="AC43" s="42"/>
      <c r="AD43" s="42"/>
      <c r="AE43" s="86">
        <f>C43-SUM(D43:AD43)</f>
        <v>0</v>
      </c>
    </row>
    <row r="44" spans="1:31" ht="15.6">
      <c r="A44" s="83">
        <v>44414</v>
      </c>
      <c r="B44" s="67" t="s">
        <v>152</v>
      </c>
      <c r="C44" s="66">
        <v>307.7</v>
      </c>
      <c r="D44" s="66"/>
      <c r="E44" s="66">
        <v>307.7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77"/>
      <c r="S44" s="77"/>
      <c r="T44" s="77"/>
      <c r="U44" s="77"/>
      <c r="V44" s="77"/>
      <c r="W44" s="77"/>
      <c r="X44" s="77"/>
      <c r="Y44" s="77"/>
      <c r="Z44" s="77"/>
      <c r="AA44" s="42"/>
      <c r="AB44" s="42"/>
      <c r="AC44" s="42"/>
      <c r="AD44" s="42"/>
      <c r="AE44" s="86"/>
    </row>
    <row r="45" spans="1:31" ht="15.6">
      <c r="A45" s="83">
        <v>44435</v>
      </c>
      <c r="B45" s="67" t="s">
        <v>179</v>
      </c>
      <c r="C45" s="66">
        <v>3927.5</v>
      </c>
      <c r="D45" s="66">
        <v>654.58000000000004</v>
      </c>
      <c r="E45" s="66"/>
      <c r="F45" s="66"/>
      <c r="G45" s="66"/>
      <c r="H45" s="66"/>
      <c r="I45" s="66"/>
      <c r="J45" s="66"/>
      <c r="K45" s="66"/>
      <c r="L45" s="66"/>
      <c r="M45" s="66"/>
      <c r="N45" s="66">
        <v>3272.92</v>
      </c>
      <c r="O45" s="66"/>
      <c r="P45" s="66"/>
      <c r="Q45" s="66"/>
      <c r="R45" s="77"/>
      <c r="S45" s="77"/>
      <c r="T45" s="77"/>
      <c r="U45" s="77"/>
      <c r="V45" s="77"/>
      <c r="W45" s="77"/>
      <c r="X45" s="77"/>
      <c r="Y45" s="77"/>
      <c r="Z45" s="77"/>
      <c r="AA45" s="42"/>
      <c r="AB45" s="42"/>
      <c r="AC45" s="42"/>
      <c r="AD45" s="42"/>
      <c r="AE45" s="86">
        <f>C45-SUM(D45:AD45)</f>
        <v>0</v>
      </c>
    </row>
    <row r="46" spans="1:31" ht="15.6">
      <c r="A46" s="65">
        <v>44456</v>
      </c>
      <c r="B46" s="67" t="s">
        <v>194</v>
      </c>
      <c r="C46" s="66">
        <v>981.09</v>
      </c>
      <c r="D46" s="66"/>
      <c r="E46" s="66"/>
      <c r="F46" s="66">
        <v>981.09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77"/>
      <c r="S46" s="77"/>
      <c r="T46" s="77"/>
      <c r="U46" s="77"/>
      <c r="V46" s="77"/>
      <c r="W46" s="77"/>
      <c r="X46" s="77"/>
      <c r="Y46" s="77"/>
      <c r="Z46" s="77"/>
      <c r="AA46" s="42"/>
      <c r="AB46" s="42"/>
      <c r="AC46" s="42"/>
      <c r="AD46" s="42"/>
      <c r="AE46" s="86">
        <v>0</v>
      </c>
    </row>
    <row r="47" spans="1:31" ht="15.6">
      <c r="A47" s="83">
        <v>44460</v>
      </c>
      <c r="B47" s="67" t="s">
        <v>195</v>
      </c>
      <c r="C47" s="66">
        <v>15</v>
      </c>
      <c r="D47" s="66"/>
      <c r="E47" s="66"/>
      <c r="F47" s="66"/>
      <c r="G47" s="66"/>
      <c r="H47" s="66"/>
      <c r="I47" s="66"/>
      <c r="J47" s="66">
        <v>15</v>
      </c>
      <c r="K47" s="66"/>
      <c r="L47" s="66"/>
      <c r="M47" s="66"/>
      <c r="N47" s="66"/>
      <c r="O47" s="66"/>
      <c r="P47" s="66"/>
      <c r="Q47" s="66"/>
      <c r="R47" s="77"/>
      <c r="S47" s="77"/>
      <c r="T47" s="77"/>
      <c r="U47" s="77"/>
      <c r="V47" s="77"/>
      <c r="W47" s="77"/>
      <c r="X47" s="77"/>
      <c r="Y47" s="77"/>
      <c r="Z47" s="77"/>
      <c r="AA47" s="42"/>
      <c r="AB47" s="42"/>
      <c r="AC47" s="42"/>
      <c r="AD47" s="42"/>
      <c r="AE47" s="86">
        <v>0</v>
      </c>
    </row>
    <row r="48" spans="1:31" ht="15.6">
      <c r="A48" s="83">
        <v>44460</v>
      </c>
      <c r="B48" s="67" t="s">
        <v>196</v>
      </c>
      <c r="C48" s="66">
        <v>255</v>
      </c>
      <c r="D48" s="66">
        <v>42.5</v>
      </c>
      <c r="E48" s="66"/>
      <c r="F48" s="66"/>
      <c r="G48" s="66"/>
      <c r="H48" s="66"/>
      <c r="I48" s="66"/>
      <c r="J48" s="66"/>
      <c r="K48" s="66"/>
      <c r="L48" s="66"/>
      <c r="M48" s="66"/>
      <c r="N48" s="66">
        <v>212.5</v>
      </c>
      <c r="O48" s="66"/>
      <c r="P48" s="66"/>
      <c r="Q48" s="66"/>
      <c r="R48" s="77"/>
      <c r="S48" s="77"/>
      <c r="T48" s="77"/>
      <c r="U48" s="77"/>
      <c r="V48" s="77"/>
      <c r="W48" s="77"/>
      <c r="X48" s="77"/>
      <c r="Y48" s="77"/>
      <c r="Z48" s="77"/>
      <c r="AA48" s="42"/>
      <c r="AB48" s="42"/>
      <c r="AC48" s="42"/>
      <c r="AD48" s="42"/>
      <c r="AE48" s="86">
        <f>C48-SUM(D48:AD48)</f>
        <v>0</v>
      </c>
    </row>
    <row r="49" spans="1:31" ht="15.6">
      <c r="A49" s="83">
        <v>44460</v>
      </c>
      <c r="B49" s="67" t="s">
        <v>159</v>
      </c>
      <c r="C49" s="66">
        <v>354</v>
      </c>
      <c r="D49" s="66">
        <v>59</v>
      </c>
      <c r="E49" s="66"/>
      <c r="F49" s="66"/>
      <c r="G49" s="66"/>
      <c r="H49" s="66"/>
      <c r="I49" s="66"/>
      <c r="J49" s="66"/>
      <c r="K49" s="66"/>
      <c r="L49" s="66"/>
      <c r="M49" s="66">
        <v>295</v>
      </c>
      <c r="N49" s="66"/>
      <c r="O49" s="66"/>
      <c r="P49" s="66"/>
      <c r="Q49" s="66"/>
      <c r="R49" s="77"/>
      <c r="S49" s="77"/>
      <c r="T49" s="77"/>
      <c r="U49" s="77"/>
      <c r="V49" s="77"/>
      <c r="W49" s="77"/>
      <c r="X49" s="77"/>
      <c r="Y49" s="77"/>
      <c r="Z49" s="77"/>
      <c r="AA49" s="42"/>
      <c r="AB49" s="42"/>
      <c r="AC49" s="42"/>
      <c r="AD49" s="42"/>
      <c r="AE49" s="86">
        <f>C49-SUM(D49:AD49)</f>
        <v>0</v>
      </c>
    </row>
    <row r="50" spans="1:31" ht="15.6">
      <c r="A50" s="83">
        <v>44460</v>
      </c>
      <c r="B50" s="67" t="s">
        <v>163</v>
      </c>
      <c r="C50" s="66">
        <v>211.2</v>
      </c>
      <c r="D50" s="66"/>
      <c r="E50" s="66">
        <v>211.2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77"/>
      <c r="S50" s="77"/>
      <c r="T50" s="77"/>
      <c r="U50" s="77"/>
      <c r="V50" s="77"/>
      <c r="W50" s="77"/>
      <c r="X50" s="77"/>
      <c r="Y50" s="77"/>
      <c r="Z50" s="77"/>
      <c r="AA50" s="42"/>
      <c r="AB50" s="42"/>
      <c r="AC50" s="42"/>
      <c r="AD50" s="42"/>
      <c r="AE50" s="86">
        <f>C50-SUM(D50:AD50)</f>
        <v>0</v>
      </c>
    </row>
    <row r="51" spans="1:31" ht="15.6">
      <c r="A51" s="83">
        <v>44460</v>
      </c>
      <c r="B51" s="67" t="s">
        <v>197</v>
      </c>
      <c r="C51" s="66">
        <v>1718.4</v>
      </c>
      <c r="D51" s="66">
        <v>286.39999999999998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>
        <v>1432</v>
      </c>
      <c r="Q51" s="66"/>
      <c r="R51" s="77"/>
      <c r="S51" s="77"/>
      <c r="T51" s="77"/>
      <c r="U51" s="77"/>
      <c r="V51" s="77"/>
      <c r="W51" s="77"/>
      <c r="X51" s="77"/>
      <c r="Y51" s="77"/>
      <c r="Z51" s="77"/>
      <c r="AA51" s="42"/>
      <c r="AB51" s="42"/>
      <c r="AC51" s="42"/>
      <c r="AD51" s="42"/>
      <c r="AE51" s="86">
        <f>C51-SUM(D51:AD51)</f>
        <v>0</v>
      </c>
    </row>
    <row r="52" spans="1:31" ht="45.6">
      <c r="A52" s="83">
        <v>44460</v>
      </c>
      <c r="B52" s="67" t="s">
        <v>198</v>
      </c>
      <c r="C52" s="66">
        <v>116.16</v>
      </c>
      <c r="D52" s="66">
        <v>19.36</v>
      </c>
      <c r="E52" s="66"/>
      <c r="F52" s="66"/>
      <c r="G52" s="66"/>
      <c r="H52" s="66"/>
      <c r="I52" s="66"/>
      <c r="J52" s="66">
        <v>96.8</v>
      </c>
      <c r="K52" s="66"/>
      <c r="L52" s="66"/>
      <c r="M52" s="66"/>
      <c r="N52" s="66"/>
      <c r="O52" s="66"/>
      <c r="P52" s="66"/>
      <c r="Q52" s="66"/>
      <c r="R52" s="77"/>
      <c r="S52" s="77"/>
      <c r="T52" s="77"/>
      <c r="U52" s="77"/>
      <c r="V52" s="77"/>
      <c r="W52" s="77"/>
      <c r="X52" s="77"/>
      <c r="Y52" s="77"/>
      <c r="Z52" s="77"/>
      <c r="AA52" s="42"/>
      <c r="AB52" s="42"/>
      <c r="AC52" s="42"/>
      <c r="AD52" s="42"/>
      <c r="AE52" s="86"/>
    </row>
    <row r="53" spans="1:31" ht="15.6">
      <c r="A53" s="83">
        <v>44460</v>
      </c>
      <c r="B53" s="67" t="s">
        <v>152</v>
      </c>
      <c r="C53" s="66">
        <v>307.7</v>
      </c>
      <c r="D53" s="66"/>
      <c r="E53" s="66">
        <v>307.7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77"/>
      <c r="S53" s="77"/>
      <c r="T53" s="77"/>
      <c r="U53" s="77"/>
      <c r="V53" s="77"/>
      <c r="W53" s="77"/>
      <c r="X53" s="77"/>
      <c r="Y53" s="77"/>
      <c r="Z53" s="77"/>
      <c r="AA53" s="42"/>
      <c r="AB53" s="42"/>
      <c r="AC53" s="42"/>
      <c r="AD53" s="42"/>
      <c r="AE53" s="86">
        <f t="shared" ref="AE53:AE60" si="2">C53-SUM(D53:AD53)</f>
        <v>0</v>
      </c>
    </row>
    <row r="54" spans="1:31" ht="15.6">
      <c r="A54" s="83">
        <v>44460</v>
      </c>
      <c r="B54" s="67" t="s">
        <v>159</v>
      </c>
      <c r="C54" s="66">
        <v>354</v>
      </c>
      <c r="D54" s="66">
        <v>59</v>
      </c>
      <c r="E54" s="66"/>
      <c r="F54" s="66"/>
      <c r="G54" s="66"/>
      <c r="H54" s="66"/>
      <c r="I54" s="66"/>
      <c r="J54" s="66"/>
      <c r="K54" s="66"/>
      <c r="L54" s="66"/>
      <c r="M54" s="66">
        <v>295</v>
      </c>
      <c r="N54" s="66"/>
      <c r="O54" s="66"/>
      <c r="P54" s="66"/>
      <c r="Q54" s="66"/>
      <c r="R54" s="77"/>
      <c r="S54" s="77"/>
      <c r="T54" s="77"/>
      <c r="U54" s="77"/>
      <c r="V54" s="77"/>
      <c r="W54" s="77"/>
      <c r="X54" s="77"/>
      <c r="Y54" s="77"/>
      <c r="Z54" s="77"/>
      <c r="AA54" s="42"/>
      <c r="AB54" s="42"/>
      <c r="AC54" s="42"/>
      <c r="AD54" s="42"/>
      <c r="AE54" s="86">
        <f t="shared" si="2"/>
        <v>0</v>
      </c>
    </row>
    <row r="55" spans="1:31" ht="15.6">
      <c r="A55" s="83">
        <v>44469</v>
      </c>
      <c r="B55" s="67" t="s">
        <v>199</v>
      </c>
      <c r="C55" s="66">
        <v>18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77"/>
      <c r="S55" s="77"/>
      <c r="T55" s="77"/>
      <c r="U55" s="77"/>
      <c r="V55" s="77"/>
      <c r="W55" s="77"/>
      <c r="X55" s="77">
        <v>18</v>
      </c>
      <c r="Y55" s="77"/>
      <c r="Z55" s="77"/>
      <c r="AA55" s="42"/>
      <c r="AB55" s="42"/>
      <c r="AC55" s="42"/>
      <c r="AD55" s="42"/>
      <c r="AE55" s="86">
        <f t="shared" si="2"/>
        <v>0</v>
      </c>
    </row>
    <row r="56" spans="1:31" ht="15.6">
      <c r="A56" s="83">
        <v>44477</v>
      </c>
      <c r="B56" s="67" t="s">
        <v>197</v>
      </c>
      <c r="C56" s="66">
        <v>1348.8</v>
      </c>
      <c r="D56" s="66">
        <v>224.8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>
        <v>1124</v>
      </c>
      <c r="Q56" s="66"/>
      <c r="R56" s="77"/>
      <c r="S56" s="77"/>
      <c r="T56" s="77"/>
      <c r="U56" s="77"/>
      <c r="V56" s="77"/>
      <c r="W56" s="77"/>
      <c r="X56" s="77"/>
      <c r="Y56" s="77"/>
      <c r="Z56" s="77"/>
      <c r="AA56" s="42"/>
      <c r="AB56" s="42"/>
      <c r="AC56" s="42"/>
      <c r="AD56" s="42"/>
      <c r="AE56" s="86">
        <f t="shared" si="2"/>
        <v>0</v>
      </c>
    </row>
    <row r="57" spans="1:31" ht="15.6">
      <c r="A57" s="83">
        <v>44488</v>
      </c>
      <c r="B57" s="67" t="s">
        <v>201</v>
      </c>
      <c r="C57" s="66">
        <v>517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77"/>
      <c r="S57" s="77"/>
      <c r="T57" s="77"/>
      <c r="U57" s="77"/>
      <c r="V57" s="77"/>
      <c r="W57" s="77"/>
      <c r="X57" s="77"/>
      <c r="Y57" s="77"/>
      <c r="Z57" s="77">
        <v>517</v>
      </c>
      <c r="AA57" s="42"/>
      <c r="AB57" s="42"/>
      <c r="AC57" s="42"/>
      <c r="AD57" s="42"/>
      <c r="AE57" s="86">
        <f t="shared" si="2"/>
        <v>0</v>
      </c>
    </row>
    <row r="58" spans="1:31" ht="15.6">
      <c r="A58" s="83">
        <v>44488</v>
      </c>
      <c r="B58" s="67" t="s">
        <v>202</v>
      </c>
      <c r="C58" s="66">
        <v>264</v>
      </c>
      <c r="D58" s="66">
        <v>44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77"/>
      <c r="S58" s="77"/>
      <c r="T58" s="77"/>
      <c r="U58" s="77"/>
      <c r="V58" s="77"/>
      <c r="W58" s="77"/>
      <c r="X58" s="77"/>
      <c r="Y58" s="77"/>
      <c r="Z58" s="77"/>
      <c r="AA58" s="42">
        <v>220</v>
      </c>
      <c r="AB58" s="42"/>
      <c r="AC58" s="42"/>
      <c r="AD58" s="42"/>
      <c r="AE58" s="86">
        <f t="shared" si="2"/>
        <v>0</v>
      </c>
    </row>
    <row r="59" spans="1:31" ht="30.6">
      <c r="A59" s="83">
        <v>44488</v>
      </c>
      <c r="B59" s="67" t="s">
        <v>203</v>
      </c>
      <c r="C59" s="66">
        <v>78</v>
      </c>
      <c r="D59" s="66">
        <v>13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>
        <v>65</v>
      </c>
      <c r="Q59" s="66"/>
      <c r="R59" s="77"/>
      <c r="S59" s="77"/>
      <c r="T59" s="77"/>
      <c r="U59" s="77"/>
      <c r="V59" s="77"/>
      <c r="W59" s="77"/>
      <c r="X59" s="77"/>
      <c r="Y59" s="77"/>
      <c r="Z59" s="77"/>
      <c r="AA59" s="42"/>
      <c r="AB59" s="42"/>
      <c r="AC59" s="42"/>
      <c r="AD59" s="42"/>
      <c r="AE59" s="86">
        <f t="shared" si="2"/>
        <v>0</v>
      </c>
    </row>
    <row r="60" spans="1:31" ht="15.6">
      <c r="A60" s="83">
        <v>44488</v>
      </c>
      <c r="B60" s="67" t="s">
        <v>148</v>
      </c>
      <c r="C60" s="66">
        <v>66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77"/>
      <c r="S60" s="77"/>
      <c r="T60" s="77">
        <v>66</v>
      </c>
      <c r="U60" s="77"/>
      <c r="V60" s="77"/>
      <c r="W60" s="77"/>
      <c r="X60" s="77"/>
      <c r="Y60" s="77"/>
      <c r="Z60" s="77"/>
      <c r="AA60" s="42"/>
      <c r="AB60" s="42"/>
      <c r="AC60" s="42"/>
      <c r="AD60" s="42"/>
      <c r="AE60" s="86">
        <f t="shared" si="2"/>
        <v>0</v>
      </c>
    </row>
    <row r="61" spans="1:31" ht="15.6">
      <c r="A61" s="83">
        <v>44488</v>
      </c>
      <c r="B61" s="67" t="s">
        <v>204</v>
      </c>
      <c r="C61" s="66">
        <v>9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77"/>
      <c r="S61" s="77"/>
      <c r="T61" s="77">
        <v>9</v>
      </c>
      <c r="U61" s="77"/>
      <c r="V61" s="77"/>
      <c r="W61" s="77"/>
      <c r="X61" s="77"/>
      <c r="Y61" s="77"/>
      <c r="Z61" s="77"/>
      <c r="AA61" s="42"/>
      <c r="AB61" s="42"/>
      <c r="AC61" s="42"/>
      <c r="AD61" s="42"/>
      <c r="AE61" s="86"/>
    </row>
    <row r="62" spans="1:31" ht="15.6">
      <c r="A62" s="83">
        <v>44488</v>
      </c>
      <c r="B62" s="67" t="s">
        <v>159</v>
      </c>
      <c r="C62" s="66">
        <v>354</v>
      </c>
      <c r="D62" s="66">
        <v>59</v>
      </c>
      <c r="E62" s="66"/>
      <c r="F62" s="66"/>
      <c r="G62" s="66"/>
      <c r="H62" s="66"/>
      <c r="I62" s="66"/>
      <c r="J62" s="66"/>
      <c r="K62" s="66"/>
      <c r="L62" s="66"/>
      <c r="M62" s="66">
        <v>295</v>
      </c>
      <c r="N62" s="66"/>
      <c r="O62" s="66"/>
      <c r="P62" s="66"/>
      <c r="Q62" s="66"/>
      <c r="R62" s="77"/>
      <c r="S62" s="77"/>
      <c r="T62" s="77"/>
      <c r="U62" s="77"/>
      <c r="V62" s="77"/>
      <c r="W62" s="77"/>
      <c r="X62" s="77"/>
      <c r="Y62" s="77"/>
      <c r="Z62" s="77"/>
      <c r="AA62" s="42"/>
      <c r="AB62" s="42"/>
      <c r="AC62" s="42"/>
      <c r="AD62" s="42"/>
      <c r="AE62" s="86">
        <f t="shared" ref="AE62:AE68" si="3">C62-SUM(D62:AD62)</f>
        <v>0</v>
      </c>
    </row>
    <row r="63" spans="1:31" ht="15.6">
      <c r="A63" s="83">
        <v>44488</v>
      </c>
      <c r="B63" s="67" t="s">
        <v>205</v>
      </c>
      <c r="C63" s="66">
        <v>12</v>
      </c>
      <c r="D63" s="66"/>
      <c r="E63" s="66"/>
      <c r="F63" s="66"/>
      <c r="G63" s="66"/>
      <c r="H63" s="66"/>
      <c r="I63" s="66"/>
      <c r="J63" s="66">
        <v>12</v>
      </c>
      <c r="K63" s="66"/>
      <c r="L63" s="66"/>
      <c r="M63" s="66"/>
      <c r="N63" s="66"/>
      <c r="O63" s="66"/>
      <c r="P63" s="66"/>
      <c r="Q63" s="66"/>
      <c r="R63" s="77"/>
      <c r="S63" s="77"/>
      <c r="T63" s="77"/>
      <c r="U63" s="77"/>
      <c r="V63" s="77"/>
      <c r="W63" s="77"/>
      <c r="X63" s="77"/>
      <c r="Y63" s="77"/>
      <c r="Z63" s="77"/>
      <c r="AA63" s="42"/>
      <c r="AB63" s="42"/>
      <c r="AC63" s="42"/>
      <c r="AD63" s="42"/>
      <c r="AE63" s="86">
        <f t="shared" si="3"/>
        <v>0</v>
      </c>
    </row>
    <row r="64" spans="1:31" ht="15.6">
      <c r="A64" s="83">
        <v>44488</v>
      </c>
      <c r="B64" s="67" t="s">
        <v>152</v>
      </c>
      <c r="C64" s="66">
        <v>307.7</v>
      </c>
      <c r="D64" s="66"/>
      <c r="E64" s="66">
        <v>307.7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77"/>
      <c r="S64" s="77"/>
      <c r="T64" s="77"/>
      <c r="U64" s="77"/>
      <c r="V64" s="77"/>
      <c r="W64" s="77"/>
      <c r="X64" s="77"/>
      <c r="Y64" s="77"/>
      <c r="Z64" s="77"/>
      <c r="AA64" s="42"/>
      <c r="AB64" s="42"/>
      <c r="AC64" s="42"/>
      <c r="AD64" s="42"/>
      <c r="AE64" s="86">
        <f t="shared" si="3"/>
        <v>0</v>
      </c>
    </row>
    <row r="65" spans="1:31" ht="15.6">
      <c r="A65" s="83">
        <v>44488</v>
      </c>
      <c r="B65" s="67" t="s">
        <v>206</v>
      </c>
      <c r="C65" s="66">
        <v>240</v>
      </c>
      <c r="D65" s="66">
        <v>40</v>
      </c>
      <c r="E65" s="66"/>
      <c r="F65" s="66"/>
      <c r="G65" s="66"/>
      <c r="H65" s="66"/>
      <c r="I65" s="66"/>
      <c r="J65" s="66">
        <v>200</v>
      </c>
      <c r="K65" s="66"/>
      <c r="L65" s="66"/>
      <c r="M65" s="66"/>
      <c r="N65" s="66"/>
      <c r="O65" s="66"/>
      <c r="P65" s="66"/>
      <c r="Q65" s="66"/>
      <c r="R65" s="77"/>
      <c r="S65" s="77"/>
      <c r="T65" s="77"/>
      <c r="U65" s="77"/>
      <c r="V65" s="77"/>
      <c r="W65" s="77"/>
      <c r="X65" s="77"/>
      <c r="Y65" s="77"/>
      <c r="Z65" s="77"/>
      <c r="AA65" s="42"/>
      <c r="AB65" s="42"/>
      <c r="AC65" s="42"/>
      <c r="AD65" s="42"/>
      <c r="AE65" s="86">
        <f t="shared" si="3"/>
        <v>0</v>
      </c>
    </row>
    <row r="66" spans="1:31" ht="15.6">
      <c r="A66" s="83">
        <v>44488</v>
      </c>
      <c r="B66" s="67" t="s">
        <v>159</v>
      </c>
      <c r="C66" s="66">
        <v>354</v>
      </c>
      <c r="D66" s="66">
        <v>59</v>
      </c>
      <c r="E66" s="66"/>
      <c r="F66" s="66"/>
      <c r="G66" s="66"/>
      <c r="H66" s="66"/>
      <c r="I66" s="66"/>
      <c r="J66" s="66"/>
      <c r="K66" s="66"/>
      <c r="L66" s="66"/>
      <c r="M66" s="66">
        <v>295</v>
      </c>
      <c r="N66" s="66"/>
      <c r="O66" s="66"/>
      <c r="P66" s="66"/>
      <c r="Q66" s="66"/>
      <c r="R66" s="77"/>
      <c r="S66" s="77"/>
      <c r="T66" s="77"/>
      <c r="U66" s="77"/>
      <c r="V66" s="77"/>
      <c r="W66" s="77"/>
      <c r="X66" s="77"/>
      <c r="Y66" s="77"/>
      <c r="Z66" s="77"/>
      <c r="AA66" s="42"/>
      <c r="AB66" s="42"/>
      <c r="AC66" s="42"/>
      <c r="AD66" s="42"/>
      <c r="AE66" s="86">
        <f t="shared" si="3"/>
        <v>0</v>
      </c>
    </row>
    <row r="67" spans="1:31" ht="15.6">
      <c r="A67" s="65">
        <v>44516</v>
      </c>
      <c r="B67" s="67" t="s">
        <v>177</v>
      </c>
      <c r="C67" s="66">
        <v>307.7</v>
      </c>
      <c r="D67" s="66"/>
      <c r="E67" s="66">
        <v>307.7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77"/>
      <c r="S67" s="77"/>
      <c r="T67" s="77"/>
      <c r="U67" s="77"/>
      <c r="V67" s="77"/>
      <c r="W67" s="77"/>
      <c r="X67" s="77"/>
      <c r="Y67" s="77"/>
      <c r="Z67" s="77"/>
      <c r="AA67" s="42"/>
      <c r="AB67" s="42"/>
      <c r="AC67" s="42"/>
      <c r="AD67" s="42"/>
      <c r="AE67" s="86">
        <f t="shared" si="3"/>
        <v>0</v>
      </c>
    </row>
    <row r="68" spans="1:31" ht="15.6">
      <c r="A68" s="65">
        <v>44525</v>
      </c>
      <c r="B68" s="67" t="s">
        <v>207</v>
      </c>
      <c r="C68" s="66">
        <v>915</v>
      </c>
      <c r="D68" s="66">
        <v>152.5</v>
      </c>
      <c r="E68" s="66"/>
      <c r="F68" s="66"/>
      <c r="G68" s="66"/>
      <c r="H68" s="66"/>
      <c r="I68" s="66"/>
      <c r="J68" s="66"/>
      <c r="K68" s="66"/>
      <c r="L68" s="66"/>
      <c r="M68" s="66"/>
      <c r="N68" s="66">
        <v>762.5</v>
      </c>
      <c r="O68" s="66"/>
      <c r="P68" s="66"/>
      <c r="Q68" s="66"/>
      <c r="R68" s="77"/>
      <c r="S68" s="77"/>
      <c r="T68" s="77"/>
      <c r="U68" s="77"/>
      <c r="V68" s="77"/>
      <c r="W68" s="77"/>
      <c r="X68" s="77"/>
      <c r="Y68" s="77"/>
      <c r="Z68" s="77"/>
      <c r="AA68" s="42"/>
      <c r="AB68" s="42"/>
      <c r="AC68" s="42"/>
      <c r="AD68" s="42"/>
      <c r="AE68" s="86">
        <f t="shared" si="3"/>
        <v>0</v>
      </c>
    </row>
    <row r="69" spans="1:31" ht="15.6">
      <c r="A69" s="65">
        <v>44539</v>
      </c>
      <c r="B69" s="67" t="s">
        <v>163</v>
      </c>
      <c r="C69" s="66">
        <v>211.2</v>
      </c>
      <c r="D69" s="66"/>
      <c r="E69" s="66">
        <v>211.2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77"/>
      <c r="S69" s="77"/>
      <c r="T69" s="77"/>
      <c r="U69" s="77"/>
      <c r="V69" s="77"/>
      <c r="W69" s="77"/>
      <c r="X69" s="77"/>
      <c r="Y69" s="77"/>
      <c r="Z69" s="77"/>
      <c r="AA69" s="42"/>
      <c r="AB69" s="42"/>
      <c r="AC69" s="42"/>
      <c r="AD69" s="42"/>
      <c r="AE69" s="86">
        <v>0</v>
      </c>
    </row>
    <row r="70" spans="1:31" ht="15.6">
      <c r="A70" s="65">
        <v>44539</v>
      </c>
      <c r="B70" s="67" t="s">
        <v>209</v>
      </c>
      <c r="C70" s="66">
        <v>307.7</v>
      </c>
      <c r="D70" s="66"/>
      <c r="E70" s="66">
        <v>307.7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77"/>
      <c r="S70" s="77"/>
      <c r="T70" s="77"/>
      <c r="U70" s="77"/>
      <c r="V70" s="77"/>
      <c r="W70" s="77"/>
      <c r="X70" s="77"/>
      <c r="Y70" s="77"/>
      <c r="Z70" s="77"/>
      <c r="AA70" s="42"/>
      <c r="AB70" s="42"/>
      <c r="AC70" s="42"/>
      <c r="AD70" s="42"/>
      <c r="AE70" s="86">
        <v>0</v>
      </c>
    </row>
    <row r="71" spans="1:31" ht="15.6">
      <c r="A71" s="65">
        <v>44539</v>
      </c>
      <c r="B71" s="67" t="s">
        <v>197</v>
      </c>
      <c r="C71" s="66">
        <v>1503.6</v>
      </c>
      <c r="D71" s="66">
        <v>250.6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>
        <v>1253</v>
      </c>
      <c r="Q71" s="66"/>
      <c r="R71" s="77"/>
      <c r="S71" s="77"/>
      <c r="T71" s="77"/>
      <c r="U71" s="77"/>
      <c r="V71" s="77"/>
      <c r="W71" s="77"/>
      <c r="X71" s="77"/>
      <c r="Y71" s="77"/>
      <c r="Z71" s="77"/>
      <c r="AA71" s="42"/>
      <c r="AB71" s="42"/>
      <c r="AC71" s="42"/>
      <c r="AD71" s="42"/>
      <c r="AE71" s="86">
        <f t="shared" ref="AE71:AE80" si="4">C71-SUM(D71:AD71)</f>
        <v>0</v>
      </c>
    </row>
    <row r="72" spans="1:31" ht="15.6">
      <c r="A72" s="65">
        <v>44539</v>
      </c>
      <c r="B72" s="67" t="s">
        <v>210</v>
      </c>
      <c r="C72" s="66">
        <v>78.97</v>
      </c>
      <c r="D72" s="66">
        <v>13.16</v>
      </c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>
        <v>65.81</v>
      </c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42"/>
      <c r="AB72" s="42"/>
      <c r="AC72" s="42"/>
      <c r="AD72" s="42"/>
      <c r="AE72" s="86">
        <f t="shared" si="4"/>
        <v>0</v>
      </c>
    </row>
    <row r="73" spans="1:31" ht="15.6">
      <c r="A73" s="65">
        <v>44539</v>
      </c>
      <c r="B73" s="67" t="s">
        <v>211</v>
      </c>
      <c r="C73" s="66">
        <v>3</v>
      </c>
      <c r="D73" s="66"/>
      <c r="E73" s="77"/>
      <c r="F73" s="77"/>
      <c r="G73" s="77"/>
      <c r="H73" s="77"/>
      <c r="I73" s="77"/>
      <c r="J73" s="77">
        <v>3</v>
      </c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42"/>
      <c r="AB73" s="42"/>
      <c r="AC73" s="42"/>
      <c r="AD73" s="42"/>
      <c r="AE73" s="86">
        <f t="shared" si="4"/>
        <v>0</v>
      </c>
    </row>
    <row r="74" spans="1:31" ht="15.6">
      <c r="A74" s="65">
        <v>44539</v>
      </c>
      <c r="B74" s="67" t="s">
        <v>211</v>
      </c>
      <c r="C74" s="66">
        <v>90</v>
      </c>
      <c r="D74" s="66">
        <v>15</v>
      </c>
      <c r="E74" s="77"/>
      <c r="F74" s="77"/>
      <c r="G74" s="77"/>
      <c r="H74" s="77"/>
      <c r="I74" s="77"/>
      <c r="J74" s="77"/>
      <c r="K74" s="77"/>
      <c r="L74" s="77"/>
      <c r="M74" s="77"/>
      <c r="N74" s="77">
        <v>75</v>
      </c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85"/>
      <c r="AB74" s="85"/>
      <c r="AC74" s="85"/>
      <c r="AD74" s="42"/>
      <c r="AE74" s="86">
        <f t="shared" si="4"/>
        <v>0</v>
      </c>
    </row>
    <row r="75" spans="1:31" ht="15.6">
      <c r="A75" s="65">
        <v>44539</v>
      </c>
      <c r="B75" s="67" t="s">
        <v>212</v>
      </c>
      <c r="C75" s="66">
        <v>110</v>
      </c>
      <c r="D75" s="66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85">
        <v>110</v>
      </c>
      <c r="AB75" s="85"/>
      <c r="AC75" s="85"/>
      <c r="AD75" s="42"/>
      <c r="AE75" s="86">
        <f t="shared" si="4"/>
        <v>0</v>
      </c>
    </row>
    <row r="76" spans="1:31" ht="15.6">
      <c r="A76" s="65">
        <v>44561</v>
      </c>
      <c r="B76" s="67" t="s">
        <v>67</v>
      </c>
      <c r="C76" s="66">
        <v>18</v>
      </c>
      <c r="D76" s="66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>
        <v>18</v>
      </c>
      <c r="Y76" s="77"/>
      <c r="Z76" s="77"/>
      <c r="AA76" s="85"/>
      <c r="AB76" s="85"/>
      <c r="AC76" s="85"/>
      <c r="AD76" s="42"/>
      <c r="AE76" s="86">
        <f t="shared" si="4"/>
        <v>0</v>
      </c>
    </row>
    <row r="77" spans="1:31" ht="15.6">
      <c r="A77" s="83">
        <v>44579</v>
      </c>
      <c r="B77" s="67" t="s">
        <v>214</v>
      </c>
      <c r="C77" s="66">
        <v>56.7</v>
      </c>
      <c r="D77" s="66">
        <v>9.4499999999999993</v>
      </c>
      <c r="E77" s="66"/>
      <c r="F77" s="66"/>
      <c r="G77" s="66"/>
      <c r="H77" s="66"/>
      <c r="I77" s="66">
        <v>47.25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89"/>
      <c r="AB77" s="89"/>
      <c r="AC77" s="89"/>
      <c r="AD77" s="49"/>
      <c r="AE77" s="90">
        <f t="shared" si="4"/>
        <v>0</v>
      </c>
    </row>
    <row r="78" spans="1:31" ht="15.6">
      <c r="A78" s="83">
        <v>44579</v>
      </c>
      <c r="B78" s="67" t="s">
        <v>154</v>
      </c>
      <c r="C78" s="66">
        <v>56.7</v>
      </c>
      <c r="D78" s="66">
        <v>9.4499999999999993</v>
      </c>
      <c r="E78" s="66"/>
      <c r="F78" s="66"/>
      <c r="G78" s="66"/>
      <c r="H78" s="66"/>
      <c r="I78" s="66">
        <v>47.25</v>
      </c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89"/>
      <c r="AB78" s="89"/>
      <c r="AC78" s="89"/>
      <c r="AD78" s="49"/>
      <c r="AE78" s="90">
        <f t="shared" si="4"/>
        <v>0</v>
      </c>
    </row>
    <row r="79" spans="1:31" ht="15.6">
      <c r="A79" s="83">
        <v>44579</v>
      </c>
      <c r="B79" s="67" t="s">
        <v>215</v>
      </c>
      <c r="C79" s="66">
        <v>307.5</v>
      </c>
      <c r="D79" s="66"/>
      <c r="E79" s="66">
        <v>307.5</v>
      </c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89"/>
      <c r="AB79" s="89"/>
      <c r="AC79" s="89"/>
      <c r="AD79" s="49"/>
      <c r="AE79" s="90">
        <f t="shared" si="4"/>
        <v>0</v>
      </c>
    </row>
    <row r="80" spans="1:31" ht="15.6">
      <c r="A80" s="83">
        <v>44614</v>
      </c>
      <c r="B80" s="67" t="s">
        <v>216</v>
      </c>
      <c r="C80" s="66">
        <v>570</v>
      </c>
      <c r="D80" s="66">
        <v>95</v>
      </c>
      <c r="E80" s="66"/>
      <c r="F80" s="66"/>
      <c r="G80" s="66"/>
      <c r="H80" s="66"/>
      <c r="I80" s="66"/>
      <c r="J80" s="66"/>
      <c r="K80" s="66"/>
      <c r="L80" s="66"/>
      <c r="M80" s="66"/>
      <c r="N80" s="66">
        <v>475</v>
      </c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89"/>
      <c r="AB80" s="89"/>
      <c r="AC80" s="89"/>
      <c r="AD80" s="49"/>
      <c r="AE80" s="90">
        <f t="shared" si="4"/>
        <v>0</v>
      </c>
    </row>
    <row r="81" spans="1:31" ht="15.6">
      <c r="A81" s="83">
        <v>44614</v>
      </c>
      <c r="B81" s="67" t="s">
        <v>165</v>
      </c>
      <c r="C81" s="66">
        <v>1757.94</v>
      </c>
      <c r="D81" s="66">
        <v>292.99</v>
      </c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>
        <v>1464.95</v>
      </c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89"/>
      <c r="AB81" s="89"/>
      <c r="AC81" s="89"/>
      <c r="AD81" s="49"/>
      <c r="AE81" s="90">
        <v>0</v>
      </c>
    </row>
    <row r="82" spans="1:31" ht="15.6">
      <c r="A82" s="83">
        <v>44614</v>
      </c>
      <c r="B82" s="67" t="s">
        <v>217</v>
      </c>
      <c r="C82" s="66">
        <v>70</v>
      </c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>
        <v>70</v>
      </c>
      <c r="W82" s="66"/>
      <c r="X82" s="66"/>
      <c r="Y82" s="66"/>
      <c r="Z82" s="66"/>
      <c r="AA82" s="89"/>
      <c r="AB82" s="89"/>
      <c r="AC82" s="89"/>
      <c r="AD82" s="49"/>
      <c r="AE82" s="90">
        <f t="shared" ref="AE82:AE87" si="5">C82-SUM(D82:AD82)</f>
        <v>0</v>
      </c>
    </row>
    <row r="83" spans="1:31" ht="15.6">
      <c r="A83" s="65">
        <v>44614</v>
      </c>
      <c r="B83" s="67" t="s">
        <v>166</v>
      </c>
      <c r="C83" s="66">
        <v>120</v>
      </c>
      <c r="D83" s="66">
        <v>20</v>
      </c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>
        <v>100</v>
      </c>
      <c r="R83" s="66"/>
      <c r="S83" s="66"/>
      <c r="T83" s="66"/>
      <c r="U83" s="66"/>
      <c r="V83" s="66"/>
      <c r="W83" s="66"/>
      <c r="X83" s="66"/>
      <c r="Y83" s="66"/>
      <c r="Z83" s="66"/>
      <c r="AA83" s="89"/>
      <c r="AB83" s="89"/>
      <c r="AC83" s="89"/>
      <c r="AD83" s="49"/>
      <c r="AE83" s="90">
        <f t="shared" si="5"/>
        <v>0</v>
      </c>
    </row>
    <row r="84" spans="1:31" ht="15.6">
      <c r="A84" s="65">
        <v>44614</v>
      </c>
      <c r="B84" s="67" t="s">
        <v>177</v>
      </c>
      <c r="C84" s="66">
        <v>307.7</v>
      </c>
      <c r="D84" s="66"/>
      <c r="E84" s="66">
        <v>307.7</v>
      </c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89"/>
      <c r="AB84" s="89"/>
      <c r="AC84" s="89"/>
      <c r="AD84" s="89"/>
      <c r="AE84" s="90">
        <f t="shared" si="5"/>
        <v>0</v>
      </c>
    </row>
    <row r="85" spans="1:31" ht="15.6">
      <c r="A85" s="65">
        <v>44636</v>
      </c>
      <c r="B85" s="67" t="s">
        <v>194</v>
      </c>
      <c r="C85" s="66">
        <v>959.88</v>
      </c>
      <c r="D85" s="66"/>
      <c r="E85" s="66"/>
      <c r="F85" s="66">
        <v>959.88</v>
      </c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89"/>
      <c r="AB85" s="89"/>
      <c r="AC85" s="89"/>
      <c r="AD85" s="89"/>
      <c r="AE85" s="90">
        <f t="shared" si="5"/>
        <v>0</v>
      </c>
    </row>
    <row r="86" spans="1:31" ht="15.6">
      <c r="A86" s="65">
        <v>44636</v>
      </c>
      <c r="B86" s="67" t="s">
        <v>218</v>
      </c>
      <c r="C86" s="66">
        <v>40</v>
      </c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>
        <v>40</v>
      </c>
      <c r="U86" s="66"/>
      <c r="V86" s="66"/>
      <c r="W86" s="66"/>
      <c r="X86" s="66"/>
      <c r="Y86" s="66"/>
      <c r="Z86" s="66"/>
      <c r="AA86" s="89"/>
      <c r="AB86" s="89"/>
      <c r="AC86" s="89"/>
      <c r="AD86" s="89"/>
      <c r="AE86" s="90">
        <f t="shared" si="5"/>
        <v>0</v>
      </c>
    </row>
    <row r="87" spans="1:31" ht="15.6">
      <c r="A87" s="65">
        <v>44648</v>
      </c>
      <c r="B87" s="67" t="s">
        <v>163</v>
      </c>
      <c r="C87" s="66">
        <v>225</v>
      </c>
      <c r="D87" s="66"/>
      <c r="E87" s="77">
        <v>225</v>
      </c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85"/>
      <c r="AB87" s="85"/>
      <c r="AC87" s="85"/>
      <c r="AD87" s="85"/>
      <c r="AE87" s="86">
        <f t="shared" si="5"/>
        <v>0</v>
      </c>
    </row>
    <row r="88" spans="1:31" ht="15.6">
      <c r="A88" s="65">
        <v>44648</v>
      </c>
      <c r="B88" s="67" t="s">
        <v>177</v>
      </c>
      <c r="C88" s="66">
        <v>362.74</v>
      </c>
      <c r="D88" s="66"/>
      <c r="E88" s="77">
        <v>362.74</v>
      </c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85"/>
      <c r="AB88" s="85"/>
      <c r="AC88" s="85"/>
      <c r="AD88" s="85"/>
      <c r="AE88" s="86"/>
    </row>
    <row r="89" spans="1:31" ht="15.6">
      <c r="A89" s="65">
        <v>44648</v>
      </c>
      <c r="B89" s="67" t="s">
        <v>165</v>
      </c>
      <c r="C89" s="66">
        <v>1228.8</v>
      </c>
      <c r="D89" s="66">
        <v>204.8</v>
      </c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>
        <v>1024</v>
      </c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85"/>
      <c r="AB89" s="85"/>
      <c r="AC89" s="85"/>
      <c r="AD89" s="85"/>
      <c r="AE89" s="86">
        <f>C89-SUM(D89:AD89)</f>
        <v>0</v>
      </c>
    </row>
    <row r="90" spans="1:31" ht="15.6">
      <c r="A90" s="65">
        <v>44648</v>
      </c>
      <c r="B90" s="67" t="s">
        <v>219</v>
      </c>
      <c r="C90" s="66">
        <v>120</v>
      </c>
      <c r="D90" s="66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>
        <v>80</v>
      </c>
      <c r="P90" s="77"/>
      <c r="Q90" s="77"/>
      <c r="R90" s="77">
        <v>40</v>
      </c>
      <c r="S90" s="77"/>
      <c r="T90" s="77"/>
      <c r="U90" s="77"/>
      <c r="V90" s="77"/>
      <c r="W90" s="77"/>
      <c r="X90" s="77"/>
      <c r="Y90" s="77"/>
      <c r="Z90" s="77"/>
      <c r="AA90" s="85"/>
      <c r="AB90" s="85"/>
      <c r="AC90" s="85"/>
      <c r="AD90" s="85"/>
      <c r="AE90" s="86"/>
    </row>
    <row r="91" spans="1:31" ht="15.6">
      <c r="A91" s="65">
        <v>44648</v>
      </c>
      <c r="B91" s="67" t="s">
        <v>174</v>
      </c>
      <c r="C91" s="66">
        <v>45</v>
      </c>
      <c r="D91" s="66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>
        <v>45</v>
      </c>
      <c r="W91" s="77"/>
      <c r="X91" s="77"/>
      <c r="Y91" s="77"/>
      <c r="Z91" s="77"/>
      <c r="AA91" s="85"/>
      <c r="AB91" s="85"/>
      <c r="AC91" s="85"/>
      <c r="AD91" s="85"/>
      <c r="AE91" s="86"/>
    </row>
    <row r="92" spans="1:31" ht="15.6">
      <c r="A92" s="65">
        <v>44648</v>
      </c>
      <c r="B92" s="67" t="s">
        <v>62</v>
      </c>
      <c r="C92" s="66">
        <v>66</v>
      </c>
      <c r="D92" s="66">
        <v>11</v>
      </c>
      <c r="E92" s="77"/>
      <c r="F92" s="77"/>
      <c r="G92" s="77">
        <v>55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85"/>
      <c r="AB92" s="85"/>
      <c r="AC92" s="85"/>
      <c r="AD92" s="85"/>
      <c r="AE92" s="86"/>
    </row>
    <row r="93" spans="1:31" ht="15.6">
      <c r="A93" s="65">
        <v>44648</v>
      </c>
      <c r="B93" s="67" t="s">
        <v>62</v>
      </c>
      <c r="C93" s="66">
        <v>186.8</v>
      </c>
      <c r="D93" s="66">
        <v>31.14</v>
      </c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>
        <v>155.66</v>
      </c>
      <c r="W93" s="77"/>
      <c r="X93" s="77"/>
      <c r="Y93" s="77"/>
      <c r="Z93" s="77"/>
      <c r="AA93" s="85"/>
      <c r="AB93" s="85"/>
      <c r="AC93" s="85"/>
      <c r="AD93" s="85"/>
      <c r="AE93" s="86"/>
    </row>
    <row r="94" spans="1:31" ht="15.6">
      <c r="A94" s="65">
        <v>44651</v>
      </c>
      <c r="B94" s="67" t="s">
        <v>199</v>
      </c>
      <c r="C94" s="66">
        <v>18</v>
      </c>
      <c r="D94" s="66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>
        <v>18</v>
      </c>
      <c r="Y94" s="77"/>
      <c r="Z94" s="77"/>
      <c r="AA94" s="85"/>
      <c r="AB94" s="85"/>
      <c r="AC94" s="85"/>
      <c r="AD94" s="85"/>
      <c r="AE94" s="86"/>
    </row>
    <row r="95" spans="1:31" ht="15.6">
      <c r="A95" s="65"/>
      <c r="B95" s="67"/>
      <c r="C95" s="66"/>
      <c r="D95" s="66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85"/>
      <c r="AB95" s="85"/>
      <c r="AC95" s="85"/>
      <c r="AD95" s="85"/>
      <c r="AE95" s="86"/>
    </row>
    <row r="96" spans="1:31" ht="15.6">
      <c r="A96" s="65"/>
      <c r="B96" s="67"/>
      <c r="C96" s="66"/>
      <c r="D96" s="66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85"/>
      <c r="AB96" s="85"/>
      <c r="AC96" s="85"/>
      <c r="AD96" s="85"/>
      <c r="AE96" s="86"/>
    </row>
    <row r="97" spans="1:32" ht="15.6">
      <c r="A97" s="65"/>
      <c r="B97" s="67"/>
      <c r="C97" s="66"/>
      <c r="D97" s="66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85"/>
      <c r="AB97" s="85"/>
      <c r="AC97" s="85"/>
      <c r="AD97" s="85"/>
      <c r="AE97" s="86"/>
    </row>
    <row r="98" spans="1:32" ht="15.6">
      <c r="A98" s="65"/>
      <c r="B98" s="67"/>
      <c r="C98" s="66"/>
      <c r="D98" s="66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85"/>
      <c r="AB98" s="85"/>
      <c r="AC98" s="85"/>
      <c r="AD98" s="85"/>
      <c r="AE98" s="86"/>
    </row>
    <row r="99" spans="1:32" ht="15.6">
      <c r="A99" s="77"/>
      <c r="B99" s="77"/>
      <c r="C99" s="77">
        <f t="shared" ref="C99:P99" si="6">SUM(C3:C96)</f>
        <v>58114.089999999982</v>
      </c>
      <c r="D99" s="77">
        <f t="shared" si="6"/>
        <v>6279.97</v>
      </c>
      <c r="E99" s="77">
        <f t="shared" si="6"/>
        <v>4605.8399999999983</v>
      </c>
      <c r="F99" s="77">
        <f t="shared" si="6"/>
        <v>1940.97</v>
      </c>
      <c r="G99" s="77">
        <f t="shared" si="6"/>
        <v>100</v>
      </c>
      <c r="H99" s="77">
        <f t="shared" si="6"/>
        <v>0</v>
      </c>
      <c r="I99" s="77">
        <f t="shared" si="6"/>
        <v>189</v>
      </c>
      <c r="J99" s="77">
        <f t="shared" si="6"/>
        <v>436.78999999999996</v>
      </c>
      <c r="K99" s="77">
        <f t="shared" si="6"/>
        <v>2948.31</v>
      </c>
      <c r="L99" s="77">
        <f t="shared" si="6"/>
        <v>3749</v>
      </c>
      <c r="M99" s="77">
        <f t="shared" si="6"/>
        <v>2065</v>
      </c>
      <c r="N99" s="77">
        <f t="shared" si="6"/>
        <v>13047.06</v>
      </c>
      <c r="O99" s="77">
        <f t="shared" si="6"/>
        <v>3055</v>
      </c>
      <c r="P99" s="77">
        <f t="shared" si="6"/>
        <v>12020.75</v>
      </c>
      <c r="Q99" s="77">
        <f>SUM(Q3:Q98)</f>
        <v>955</v>
      </c>
      <c r="R99" s="77">
        <f t="shared" ref="R99:AD99" si="7">SUM(R3:R96)</f>
        <v>85</v>
      </c>
      <c r="S99" s="77">
        <f t="shared" si="7"/>
        <v>0</v>
      </c>
      <c r="T99" s="77">
        <f t="shared" si="7"/>
        <v>115</v>
      </c>
      <c r="U99" s="77">
        <f t="shared" si="7"/>
        <v>0</v>
      </c>
      <c r="V99" s="77">
        <f t="shared" si="7"/>
        <v>270.65999999999997</v>
      </c>
      <c r="W99" s="77">
        <f t="shared" si="7"/>
        <v>4949.25</v>
      </c>
      <c r="X99" s="77">
        <f t="shared" si="7"/>
        <v>72</v>
      </c>
      <c r="Y99" s="77">
        <f t="shared" si="7"/>
        <v>52.49</v>
      </c>
      <c r="Z99" s="77">
        <f t="shared" si="7"/>
        <v>517</v>
      </c>
      <c r="AA99" s="77">
        <f t="shared" si="7"/>
        <v>550</v>
      </c>
      <c r="AB99" s="77">
        <f t="shared" si="7"/>
        <v>0</v>
      </c>
      <c r="AC99" s="77">
        <f t="shared" si="7"/>
        <v>0</v>
      </c>
      <c r="AD99" s="77">
        <f t="shared" si="7"/>
        <v>110</v>
      </c>
      <c r="AE99" s="91"/>
      <c r="AF99" s="86">
        <f>SUM(D99:AD99)</f>
        <v>58114.09</v>
      </c>
    </row>
  </sheetData>
  <mergeCells count="1">
    <mergeCell ref="A1:K1"/>
  </mergeCells>
  <pageMargins left="0" right="0" top="0.74803149606299213" bottom="0.74803149606299213" header="0.31496062992125984" footer="0.31496062992125984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topLeftCell="A13" workbookViewId="0">
      <selection activeCell="H25" sqref="H25"/>
    </sheetView>
  </sheetViews>
  <sheetFormatPr defaultRowHeight="14.4"/>
  <cols>
    <col min="1" max="1" width="12.33203125" customWidth="1"/>
    <col min="2" max="2" width="18.6640625" customWidth="1"/>
    <col min="3" max="3" width="12.5546875" customWidth="1"/>
    <col min="4" max="4" width="11.33203125" customWidth="1"/>
    <col min="7" max="8" width="9.6640625" bestFit="1" customWidth="1"/>
    <col min="9" max="9" width="12.33203125" customWidth="1"/>
  </cols>
  <sheetData>
    <row r="1" spans="1:9">
      <c r="A1" t="s">
        <v>115</v>
      </c>
    </row>
    <row r="2" spans="1:9" ht="15.6">
      <c r="A2" s="59"/>
      <c r="B2" s="59"/>
      <c r="C2" s="60"/>
      <c r="D2" s="59"/>
      <c r="E2" s="59"/>
      <c r="F2" s="59"/>
      <c r="G2" s="27"/>
      <c r="H2" s="61"/>
      <c r="I2" s="62"/>
    </row>
    <row r="3" spans="1:9" ht="28.8">
      <c r="A3" s="59" t="s">
        <v>109</v>
      </c>
      <c r="B3" s="59" t="s">
        <v>110</v>
      </c>
      <c r="C3" s="59" t="s">
        <v>111</v>
      </c>
      <c r="D3" s="59" t="s">
        <v>48</v>
      </c>
      <c r="E3" s="59" t="s">
        <v>112</v>
      </c>
      <c r="F3" s="63" t="s">
        <v>79</v>
      </c>
      <c r="G3" s="27" t="s">
        <v>113</v>
      </c>
      <c r="H3" s="64" t="s">
        <v>114</v>
      </c>
      <c r="I3" s="62"/>
    </row>
    <row r="4" spans="1:9" ht="15.6">
      <c r="A4" s="65">
        <v>44287</v>
      </c>
      <c r="B4" s="66" t="s">
        <v>142</v>
      </c>
      <c r="C4" s="66">
        <v>0.99</v>
      </c>
      <c r="D4" s="66"/>
      <c r="E4" s="66">
        <v>0.99</v>
      </c>
      <c r="F4" s="67"/>
      <c r="G4" s="68"/>
      <c r="H4" s="69"/>
      <c r="I4" s="62"/>
    </row>
    <row r="5" spans="1:9" ht="15.6">
      <c r="A5" s="65">
        <v>44305</v>
      </c>
      <c r="B5" s="66" t="s">
        <v>48</v>
      </c>
      <c r="C5" s="66">
        <v>15047</v>
      </c>
      <c r="D5" s="66">
        <v>15047</v>
      </c>
      <c r="E5" s="66"/>
      <c r="F5" s="67"/>
      <c r="G5" s="68"/>
      <c r="H5" s="69"/>
      <c r="I5" s="62"/>
    </row>
    <row r="6" spans="1:9" ht="15.6">
      <c r="A6" s="65">
        <v>44320</v>
      </c>
      <c r="B6" s="66" t="s">
        <v>142</v>
      </c>
      <c r="C6" s="66">
        <v>0.65</v>
      </c>
      <c r="D6" s="66"/>
      <c r="E6" s="66">
        <v>0.65</v>
      </c>
      <c r="F6" s="67"/>
      <c r="G6" s="68"/>
      <c r="H6" s="69"/>
      <c r="I6" s="62"/>
    </row>
    <row r="7" spans="1:9" ht="15.6">
      <c r="A7" s="65">
        <v>44343</v>
      </c>
      <c r="B7" s="66" t="s">
        <v>161</v>
      </c>
      <c r="C7" s="66">
        <v>925.93</v>
      </c>
      <c r="D7" s="66"/>
      <c r="E7" s="66"/>
      <c r="F7" s="66"/>
      <c r="G7" s="70">
        <v>925.93</v>
      </c>
      <c r="H7" s="71"/>
      <c r="I7" s="62"/>
    </row>
    <row r="8" spans="1:9" ht="15.6">
      <c r="A8" s="65">
        <v>44350</v>
      </c>
      <c r="B8" s="66" t="s">
        <v>162</v>
      </c>
      <c r="C8" s="66">
        <v>10</v>
      </c>
      <c r="D8" s="66"/>
      <c r="E8" s="66"/>
      <c r="F8" s="66"/>
      <c r="G8" s="70">
        <v>10</v>
      </c>
      <c r="H8" s="71"/>
      <c r="I8" s="62"/>
    </row>
    <row r="9" spans="1:9" ht="15.6">
      <c r="A9" s="65">
        <v>44368</v>
      </c>
      <c r="B9" s="66" t="s">
        <v>163</v>
      </c>
      <c r="C9" s="66">
        <v>4114.07</v>
      </c>
      <c r="D9" s="66"/>
      <c r="E9" s="66"/>
      <c r="F9" s="66"/>
      <c r="G9" s="70"/>
      <c r="H9" s="70">
        <v>4114.07</v>
      </c>
      <c r="I9" s="27"/>
    </row>
    <row r="10" spans="1:9" ht="15.6">
      <c r="A10" s="65">
        <v>44377</v>
      </c>
      <c r="B10" s="66" t="s">
        <v>142</v>
      </c>
      <c r="C10" s="66">
        <v>0.45</v>
      </c>
      <c r="D10" s="66"/>
      <c r="E10" s="66">
        <v>0.45</v>
      </c>
      <c r="F10" s="66"/>
      <c r="G10" s="70"/>
      <c r="H10" s="70"/>
      <c r="I10" s="27"/>
    </row>
    <row r="11" spans="1:9" ht="30.6">
      <c r="A11" s="65">
        <v>44405</v>
      </c>
      <c r="B11" s="67" t="s">
        <v>168</v>
      </c>
      <c r="C11" s="66">
        <v>785</v>
      </c>
      <c r="D11" s="66"/>
      <c r="E11" s="66"/>
      <c r="F11" s="66">
        <v>785</v>
      </c>
      <c r="G11" s="70"/>
      <c r="H11" s="70"/>
      <c r="I11" s="27"/>
    </row>
    <row r="12" spans="1:9" ht="15.6">
      <c r="A12" s="65">
        <v>44400</v>
      </c>
      <c r="B12" s="67" t="s">
        <v>169</v>
      </c>
      <c r="C12" s="66">
        <v>1650</v>
      </c>
      <c r="D12" s="66"/>
      <c r="E12" s="66"/>
      <c r="F12" s="66"/>
      <c r="G12" s="70">
        <v>1650</v>
      </c>
      <c r="H12" s="70"/>
      <c r="I12" s="27"/>
    </row>
    <row r="13" spans="1:9" ht="15.6">
      <c r="A13" s="65">
        <v>44400</v>
      </c>
      <c r="B13" s="67" t="s">
        <v>170</v>
      </c>
      <c r="C13" s="66">
        <v>1650</v>
      </c>
      <c r="D13" s="66"/>
      <c r="E13" s="66"/>
      <c r="F13" s="66"/>
      <c r="G13" s="70">
        <v>1650</v>
      </c>
      <c r="H13" s="70"/>
      <c r="I13" s="27"/>
    </row>
    <row r="14" spans="1:9" ht="15.6">
      <c r="A14" s="65">
        <v>44408</v>
      </c>
      <c r="B14" s="67" t="s">
        <v>142</v>
      </c>
      <c r="C14" s="66">
        <v>0.66</v>
      </c>
      <c r="D14" s="66"/>
      <c r="E14" s="66">
        <v>0.66</v>
      </c>
      <c r="F14" s="66"/>
      <c r="G14" s="70"/>
      <c r="H14" s="70"/>
      <c r="I14" s="27"/>
    </row>
    <row r="15" spans="1:9" ht="15.6">
      <c r="A15" s="65">
        <v>44439</v>
      </c>
      <c r="B15" s="67" t="s">
        <v>142</v>
      </c>
      <c r="C15" s="66">
        <v>0.6</v>
      </c>
      <c r="D15" s="66"/>
      <c r="E15" s="66">
        <v>0.6</v>
      </c>
      <c r="F15" s="66"/>
      <c r="G15" s="70"/>
      <c r="H15" s="70"/>
      <c r="I15" s="27"/>
    </row>
    <row r="16" spans="1:9" ht="15.6">
      <c r="A16" s="65">
        <v>44469</v>
      </c>
      <c r="B16" s="67" t="s">
        <v>142</v>
      </c>
      <c r="C16" s="66">
        <v>0.61</v>
      </c>
      <c r="D16" s="66"/>
      <c r="E16" s="66">
        <v>0.61</v>
      </c>
      <c r="F16" s="66"/>
      <c r="G16" s="70"/>
      <c r="H16" s="70"/>
      <c r="I16" s="27"/>
    </row>
    <row r="17" spans="1:9" ht="15.6">
      <c r="A17" s="65">
        <v>44456</v>
      </c>
      <c r="B17" s="67" t="s">
        <v>193</v>
      </c>
      <c r="C17" s="72">
        <v>15047</v>
      </c>
      <c r="D17" s="72">
        <v>15047</v>
      </c>
      <c r="E17" s="72"/>
      <c r="F17" s="72"/>
      <c r="G17" s="73"/>
      <c r="H17" s="73"/>
      <c r="I17" s="27"/>
    </row>
    <row r="18" spans="1:9" ht="15.6">
      <c r="A18" s="65">
        <v>44477</v>
      </c>
      <c r="B18" s="67" t="s">
        <v>200</v>
      </c>
      <c r="C18" s="72">
        <v>100</v>
      </c>
      <c r="D18" s="72"/>
      <c r="E18" s="72"/>
      <c r="F18" s="72"/>
      <c r="G18" s="73">
        <v>100</v>
      </c>
      <c r="H18" s="73"/>
      <c r="I18" s="27"/>
    </row>
    <row r="19" spans="1:9" ht="15.6">
      <c r="A19" s="65">
        <v>44500</v>
      </c>
      <c r="B19" s="67" t="s">
        <v>142</v>
      </c>
      <c r="C19" s="72">
        <v>0.54</v>
      </c>
      <c r="D19" s="72"/>
      <c r="E19" s="72">
        <v>0.54</v>
      </c>
      <c r="F19" s="72"/>
      <c r="G19" s="73"/>
      <c r="H19" s="73"/>
      <c r="I19" s="27"/>
    </row>
    <row r="20" spans="1:9" ht="15.6">
      <c r="A20" s="65">
        <v>44530</v>
      </c>
      <c r="B20" s="67" t="s">
        <v>142</v>
      </c>
      <c r="C20" s="72">
        <v>0.57999999999999996</v>
      </c>
      <c r="D20" s="72"/>
      <c r="E20" s="72">
        <v>0.57999999999999996</v>
      </c>
      <c r="F20" s="72"/>
      <c r="G20" s="73"/>
      <c r="H20" s="73"/>
      <c r="I20" s="27"/>
    </row>
    <row r="21" spans="1:9" ht="15.6">
      <c r="A21" s="65">
        <v>44561</v>
      </c>
      <c r="B21" s="67" t="s">
        <v>142</v>
      </c>
      <c r="C21" s="72">
        <v>0.86</v>
      </c>
      <c r="D21" s="72"/>
      <c r="E21" s="72">
        <v>0.86</v>
      </c>
      <c r="F21" s="72"/>
      <c r="G21" s="73"/>
      <c r="H21" s="73"/>
      <c r="I21" s="27"/>
    </row>
    <row r="22" spans="1:9" ht="15.6">
      <c r="A22" s="65">
        <v>44592</v>
      </c>
      <c r="B22" s="67" t="s">
        <v>142</v>
      </c>
      <c r="C22" s="72">
        <v>1.87</v>
      </c>
      <c r="D22" s="72"/>
      <c r="E22" s="72">
        <v>1.87</v>
      </c>
      <c r="F22" s="72"/>
      <c r="G22" s="73"/>
      <c r="H22" s="73"/>
      <c r="I22" s="27"/>
    </row>
    <row r="23" spans="1:9" ht="15.6">
      <c r="A23" s="65">
        <v>44620</v>
      </c>
      <c r="B23" s="67" t="s">
        <v>142</v>
      </c>
      <c r="C23" s="72">
        <v>3.52</v>
      </c>
      <c r="D23" s="72"/>
      <c r="E23" s="72">
        <v>3.52</v>
      </c>
      <c r="F23" s="72"/>
      <c r="G23" s="73"/>
      <c r="H23" s="73"/>
      <c r="I23" s="27"/>
    </row>
    <row r="24" spans="1:9" ht="30.6">
      <c r="A24" s="65">
        <v>44561</v>
      </c>
      <c r="B24" s="67" t="s">
        <v>221</v>
      </c>
      <c r="C24" s="72">
        <v>517</v>
      </c>
      <c r="D24" s="72"/>
      <c r="E24" s="72"/>
      <c r="F24" s="72"/>
      <c r="G24" s="73">
        <v>517</v>
      </c>
      <c r="H24" s="73"/>
      <c r="I24" s="27"/>
    </row>
    <row r="25" spans="1:9" ht="15.6">
      <c r="A25" s="65">
        <v>44561</v>
      </c>
      <c r="B25" s="67" t="s">
        <v>213</v>
      </c>
      <c r="C25" s="72">
        <v>2.4900000000000002</v>
      </c>
      <c r="D25" s="72"/>
      <c r="E25" s="72">
        <v>2.4900000000000002</v>
      </c>
      <c r="F25" s="72"/>
      <c r="G25" s="73"/>
      <c r="H25" s="73" t="s">
        <v>224</v>
      </c>
      <c r="I25" s="27"/>
    </row>
    <row r="26" spans="1:9" ht="15.6">
      <c r="A26" s="65">
        <v>44651</v>
      </c>
      <c r="B26" s="67" t="s">
        <v>213</v>
      </c>
      <c r="C26" s="72">
        <v>21.94</v>
      </c>
      <c r="D26" s="72"/>
      <c r="E26" s="72">
        <v>21.94</v>
      </c>
      <c r="F26" s="72"/>
      <c r="G26" s="73"/>
      <c r="H26" s="73"/>
      <c r="I26" s="68"/>
    </row>
    <row r="27" spans="1:9" ht="15.6">
      <c r="A27" s="65">
        <v>44651</v>
      </c>
      <c r="B27" s="67" t="s">
        <v>142</v>
      </c>
      <c r="C27" s="72">
        <v>6.37</v>
      </c>
      <c r="D27" s="72"/>
      <c r="E27" s="72">
        <v>6.37</v>
      </c>
      <c r="F27" s="72"/>
      <c r="G27" s="73"/>
      <c r="H27" s="73"/>
      <c r="I27" s="68"/>
    </row>
    <row r="28" spans="1:9" ht="15.6">
      <c r="A28" s="65"/>
      <c r="B28" s="67"/>
      <c r="C28" s="72"/>
      <c r="D28" s="72"/>
      <c r="E28" s="72"/>
      <c r="F28" s="72"/>
      <c r="G28" s="73"/>
      <c r="H28" s="73"/>
      <c r="I28" s="27"/>
    </row>
    <row r="29" spans="1:9" ht="15.6">
      <c r="A29" s="65"/>
      <c r="B29" s="67"/>
      <c r="C29" s="72"/>
      <c r="D29" s="72"/>
      <c r="E29" s="72"/>
      <c r="F29" s="72"/>
      <c r="G29" s="73"/>
      <c r="H29" s="73"/>
      <c r="I29" s="27"/>
    </row>
    <row r="30" spans="1:9" ht="15.6">
      <c r="A30" s="74"/>
      <c r="B30" s="75"/>
      <c r="C30" s="76">
        <f>SUM(C4:C29)</f>
        <v>39888.130000000005</v>
      </c>
      <c r="D30" s="76">
        <f>SUM(D4:D29)</f>
        <v>30094</v>
      </c>
      <c r="E30" s="76">
        <f>SUM(E3:E29)</f>
        <v>42.13</v>
      </c>
      <c r="F30" s="76">
        <f>SUM(F6:F29)</f>
        <v>785</v>
      </c>
      <c r="G30" s="76">
        <f>SUM(G4:G29)</f>
        <v>4852.93</v>
      </c>
      <c r="H30" s="76">
        <f>SUM(H6:H29)</f>
        <v>4114.07</v>
      </c>
      <c r="I30" s="27">
        <f>SUM(D30:H30)</f>
        <v>39888.129999999997</v>
      </c>
    </row>
  </sheetData>
  <pageMargins left="0.70866141732283472" right="0.70866141732283472" top="0.74803149606299213" bottom="0.74803149606299213" header="0.31496062992125984" footer="0.31496062992125984"/>
  <pageSetup scale="9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workbookViewId="0">
      <pane xSplit="2" ySplit="2" topLeftCell="C22" activePane="bottomRight" state="frozen"/>
      <selection pane="topRight" activeCell="C1" sqref="C1"/>
      <selection pane="bottomLeft" activeCell="A3" sqref="A3"/>
      <selection pane="bottomRight" activeCell="Q38" sqref="P38:Q38"/>
    </sheetView>
  </sheetViews>
  <sheetFormatPr defaultRowHeight="14.4"/>
  <cols>
    <col min="1" max="1" width="21.5546875" customWidth="1"/>
    <col min="2" max="2" width="11.109375" customWidth="1"/>
    <col min="4" max="4" width="9.109375" customWidth="1"/>
    <col min="17" max="17" width="22" customWidth="1"/>
    <col min="18" max="18" width="5" customWidth="1"/>
    <col min="19" max="19" width="12" customWidth="1"/>
  </cols>
  <sheetData>
    <row r="1" spans="1:19">
      <c r="A1" s="115" t="s">
        <v>108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42"/>
    </row>
    <row r="2" spans="1:19">
      <c r="A2" s="52"/>
      <c r="B2" s="52" t="s">
        <v>48</v>
      </c>
      <c r="C2" s="52" t="s">
        <v>49</v>
      </c>
      <c r="D2" s="52" t="s">
        <v>50</v>
      </c>
      <c r="E2" s="52" t="s">
        <v>51</v>
      </c>
      <c r="F2" s="52" t="s">
        <v>52</v>
      </c>
      <c r="G2" s="52" t="s">
        <v>53</v>
      </c>
      <c r="H2" s="52" t="s">
        <v>54</v>
      </c>
      <c r="I2" s="52" t="s">
        <v>55</v>
      </c>
      <c r="J2" s="52" t="s">
        <v>56</v>
      </c>
      <c r="K2" s="52" t="s">
        <v>57</v>
      </c>
      <c r="L2" s="52" t="s">
        <v>58</v>
      </c>
      <c r="M2" s="52" t="s">
        <v>59</v>
      </c>
      <c r="N2" s="53" t="s">
        <v>60</v>
      </c>
      <c r="O2" s="54" t="s">
        <v>61</v>
      </c>
    </row>
    <row r="3" spans="1:19">
      <c r="A3" s="55" t="s">
        <v>62</v>
      </c>
      <c r="B3" s="41">
        <v>155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>
        <v>155.66</v>
      </c>
      <c r="O3" s="42">
        <f t="shared" ref="O3:O8" si="0">SUM(C3:N3)</f>
        <v>155.66</v>
      </c>
    </row>
    <row r="4" spans="1:19" ht="26.4">
      <c r="A4" s="55" t="s">
        <v>63</v>
      </c>
      <c r="B4" s="41">
        <v>55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>
        <v>70</v>
      </c>
      <c r="N4" s="43"/>
      <c r="O4" s="42">
        <f t="shared" si="0"/>
        <v>70</v>
      </c>
    </row>
    <row r="5" spans="1:19">
      <c r="A5" s="55" t="s">
        <v>64</v>
      </c>
      <c r="B5" s="41">
        <v>50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  <c r="O5" s="42">
        <f t="shared" si="0"/>
        <v>0</v>
      </c>
    </row>
    <row r="6" spans="1:19">
      <c r="A6" s="55" t="s">
        <v>65</v>
      </c>
      <c r="B6" s="41">
        <v>42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>
        <v>45</v>
      </c>
      <c r="O6" s="42">
        <f t="shared" si="0"/>
        <v>45</v>
      </c>
    </row>
    <row r="7" spans="1:19">
      <c r="A7" s="56" t="s">
        <v>66</v>
      </c>
      <c r="B7" s="44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  <c r="O7" s="42">
        <f t="shared" si="0"/>
        <v>0</v>
      </c>
      <c r="Q7" s="98"/>
      <c r="R7" s="99"/>
      <c r="S7" s="99"/>
    </row>
    <row r="8" spans="1:19">
      <c r="A8" s="57" t="s">
        <v>67</v>
      </c>
      <c r="B8" s="41">
        <v>72</v>
      </c>
      <c r="C8" s="42"/>
      <c r="D8" s="42"/>
      <c r="E8" s="42">
        <v>18</v>
      </c>
      <c r="F8" s="42"/>
      <c r="G8" s="42"/>
      <c r="H8" s="42">
        <v>18</v>
      </c>
      <c r="I8" s="42"/>
      <c r="J8" s="42"/>
      <c r="K8" s="42"/>
      <c r="L8" s="42"/>
      <c r="M8" s="42"/>
      <c r="N8" s="43"/>
      <c r="O8" s="42">
        <f t="shared" si="0"/>
        <v>36</v>
      </c>
      <c r="Q8" s="98"/>
      <c r="R8" s="99"/>
      <c r="S8" s="99"/>
    </row>
    <row r="9" spans="1:19" hidden="1">
      <c r="A9" s="55" t="s">
        <v>68</v>
      </c>
      <c r="B9" s="45"/>
      <c r="C9" s="42">
        <v>2948.31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  <c r="O9" s="92" t="s">
        <v>181</v>
      </c>
      <c r="Q9" s="98" t="s">
        <v>182</v>
      </c>
      <c r="R9" s="99"/>
      <c r="S9" s="99"/>
    </row>
    <row r="10" spans="1:19" ht="26.4">
      <c r="A10" s="55" t="s">
        <v>69</v>
      </c>
      <c r="B10" s="41">
        <v>100</v>
      </c>
      <c r="C10" s="42"/>
      <c r="D10" s="42"/>
      <c r="E10" s="42"/>
      <c r="F10" s="42"/>
      <c r="G10" s="42"/>
      <c r="H10" s="42"/>
      <c r="I10" s="42">
        <v>75</v>
      </c>
      <c r="J10" s="42"/>
      <c r="K10" s="42"/>
      <c r="L10" s="42"/>
      <c r="M10" s="42"/>
      <c r="N10" s="43"/>
      <c r="O10" s="42">
        <v>75</v>
      </c>
      <c r="Q10" s="110"/>
      <c r="R10" s="111"/>
      <c r="S10" s="111"/>
    </row>
    <row r="11" spans="1:19">
      <c r="A11" s="55" t="s">
        <v>70</v>
      </c>
      <c r="B11" s="41">
        <v>300</v>
      </c>
      <c r="C11" s="42"/>
      <c r="D11" s="42"/>
      <c r="E11" s="42"/>
      <c r="F11" s="42"/>
      <c r="G11" s="42"/>
      <c r="H11" s="42"/>
      <c r="I11" s="42">
        <v>200</v>
      </c>
      <c r="J11" s="42"/>
      <c r="K11" s="42"/>
      <c r="L11" s="42"/>
      <c r="M11" s="42"/>
      <c r="N11" s="43"/>
      <c r="O11" s="42">
        <v>200</v>
      </c>
      <c r="Q11" s="110"/>
      <c r="R11" s="111"/>
      <c r="S11" s="111"/>
    </row>
    <row r="12" spans="1:19">
      <c r="A12" s="55" t="s">
        <v>71</v>
      </c>
      <c r="B12" s="41">
        <v>100</v>
      </c>
      <c r="C12" s="42"/>
      <c r="D12" s="42">
        <v>100</v>
      </c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2">
        <f t="shared" ref="O12:O21" si="1">SUM(C12:N12)</f>
        <v>100</v>
      </c>
      <c r="Q12" s="101"/>
      <c r="R12" s="111"/>
      <c r="S12" s="111"/>
    </row>
    <row r="13" spans="1:19">
      <c r="A13" s="55" t="s">
        <v>72</v>
      </c>
      <c r="B13" s="41">
        <v>4500</v>
      </c>
      <c r="C13" s="42">
        <v>307.7</v>
      </c>
      <c r="D13" s="42">
        <v>307.7</v>
      </c>
      <c r="E13" s="42">
        <v>518.20000000000005</v>
      </c>
      <c r="F13" s="42">
        <v>307.7</v>
      </c>
      <c r="G13" s="42">
        <v>307.7</v>
      </c>
      <c r="H13" s="42">
        <v>518.9</v>
      </c>
      <c r="I13" s="42">
        <v>307.7</v>
      </c>
      <c r="J13" s="42">
        <v>307.7</v>
      </c>
      <c r="K13" s="42">
        <v>518.9</v>
      </c>
      <c r="L13" s="42">
        <v>307.7</v>
      </c>
      <c r="M13" s="42">
        <v>307.7</v>
      </c>
      <c r="N13" s="43">
        <v>587.74</v>
      </c>
      <c r="O13" s="42">
        <f t="shared" si="1"/>
        <v>4605.3399999999992</v>
      </c>
      <c r="Q13" s="102"/>
      <c r="R13" s="111"/>
      <c r="S13" s="103"/>
    </row>
    <row r="14" spans="1:19">
      <c r="A14" s="55" t="s">
        <v>73</v>
      </c>
      <c r="B14" s="41">
        <v>189</v>
      </c>
      <c r="C14" s="42">
        <v>47.25</v>
      </c>
      <c r="D14" s="42"/>
      <c r="E14" s="42"/>
      <c r="F14" s="42">
        <v>47.25</v>
      </c>
      <c r="G14" s="42"/>
      <c r="H14" s="42">
        <v>47.25</v>
      </c>
      <c r="I14" s="42"/>
      <c r="J14" s="42"/>
      <c r="K14" s="42">
        <v>47.25</v>
      </c>
      <c r="L14" s="42"/>
      <c r="M14" s="42"/>
      <c r="N14" s="43"/>
      <c r="O14" s="42">
        <f t="shared" si="1"/>
        <v>189</v>
      </c>
      <c r="Q14" s="102"/>
      <c r="R14" s="111"/>
      <c r="S14" s="103"/>
    </row>
    <row r="15" spans="1:19">
      <c r="A15" s="55" t="s">
        <v>189</v>
      </c>
      <c r="B15" s="41"/>
      <c r="C15" s="42"/>
      <c r="D15" s="42"/>
      <c r="E15" s="42"/>
      <c r="F15" s="42"/>
      <c r="G15" s="42"/>
      <c r="H15" s="42">
        <v>15</v>
      </c>
      <c r="I15" s="42">
        <v>12</v>
      </c>
      <c r="J15" s="42"/>
      <c r="K15" s="42">
        <v>3</v>
      </c>
      <c r="L15" s="42"/>
      <c r="M15" s="42"/>
      <c r="N15" s="43"/>
      <c r="O15" s="42">
        <f t="shared" si="1"/>
        <v>30</v>
      </c>
      <c r="Q15" s="102"/>
      <c r="R15" s="111"/>
      <c r="S15" s="103"/>
    </row>
    <row r="16" spans="1:19">
      <c r="A16" s="55" t="s">
        <v>190</v>
      </c>
      <c r="B16" s="41">
        <v>3000</v>
      </c>
      <c r="C16" s="42">
        <v>2948.31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2">
        <f t="shared" si="1"/>
        <v>2948.31</v>
      </c>
      <c r="Q16" s="102"/>
      <c r="R16" s="111"/>
      <c r="S16" s="103"/>
    </row>
    <row r="17" spans="1:19">
      <c r="A17" s="55" t="s">
        <v>74</v>
      </c>
      <c r="B17" s="41">
        <v>150</v>
      </c>
      <c r="C17" s="42"/>
      <c r="D17" s="42"/>
      <c r="E17" s="42"/>
      <c r="F17" s="42">
        <v>9.99</v>
      </c>
      <c r="G17" s="42"/>
      <c r="H17" s="42"/>
      <c r="I17" s="42"/>
      <c r="J17" s="42"/>
      <c r="K17" s="42"/>
      <c r="L17" s="42"/>
      <c r="M17" s="42"/>
      <c r="N17" s="43"/>
      <c r="O17" s="42">
        <f t="shared" si="1"/>
        <v>9.99</v>
      </c>
      <c r="Q17" s="101"/>
      <c r="R17" s="111"/>
      <c r="S17" s="103"/>
    </row>
    <row r="18" spans="1:19" ht="26.4">
      <c r="A18" s="55" t="s">
        <v>75</v>
      </c>
      <c r="B18" s="41">
        <v>300</v>
      </c>
      <c r="C18" s="42"/>
      <c r="D18" s="42"/>
      <c r="E18" s="42"/>
      <c r="F18" s="42">
        <v>45</v>
      </c>
      <c r="G18" s="42"/>
      <c r="H18" s="42"/>
      <c r="I18" s="42"/>
      <c r="J18" s="42"/>
      <c r="K18" s="42"/>
      <c r="L18" s="42"/>
      <c r="M18" s="42"/>
      <c r="N18" s="43">
        <v>55</v>
      </c>
      <c r="O18" s="42">
        <f t="shared" si="1"/>
        <v>100</v>
      </c>
      <c r="Q18" s="101"/>
      <c r="R18" s="111"/>
      <c r="S18" s="103"/>
    </row>
    <row r="19" spans="1:19">
      <c r="A19" s="55" t="s">
        <v>76</v>
      </c>
      <c r="B19" s="41"/>
      <c r="C19" s="42"/>
      <c r="D19" s="42"/>
      <c r="E19" s="42"/>
      <c r="F19" s="42">
        <v>4949</v>
      </c>
      <c r="G19" s="42"/>
      <c r="H19" s="42"/>
      <c r="I19" s="42"/>
      <c r="J19" s="42"/>
      <c r="K19" s="42"/>
      <c r="L19" s="42"/>
      <c r="M19" s="42"/>
      <c r="N19" s="43"/>
      <c r="O19" s="42">
        <f t="shared" si="1"/>
        <v>4949</v>
      </c>
      <c r="P19" t="s">
        <v>192</v>
      </c>
      <c r="Q19" s="102"/>
      <c r="R19" s="111"/>
      <c r="S19" s="103"/>
    </row>
    <row r="20" spans="1:19">
      <c r="A20" s="55" t="s">
        <v>77</v>
      </c>
      <c r="B20" s="41"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2">
        <f t="shared" si="1"/>
        <v>0</v>
      </c>
      <c r="Q20" s="102"/>
      <c r="R20" s="111"/>
      <c r="S20" s="105"/>
    </row>
    <row r="21" spans="1:19">
      <c r="A21" s="55" t="s">
        <v>78</v>
      </c>
      <c r="B21" s="41">
        <v>66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2">
        <f t="shared" si="1"/>
        <v>0</v>
      </c>
      <c r="Q21" s="102"/>
      <c r="R21" s="111"/>
      <c r="S21" s="103"/>
    </row>
    <row r="22" spans="1:19">
      <c r="A22" s="56" t="s">
        <v>79</v>
      </c>
      <c r="B22" s="46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2"/>
      <c r="Q22" s="102"/>
      <c r="R22" s="111"/>
      <c r="S22" s="103"/>
    </row>
    <row r="23" spans="1:19">
      <c r="A23" s="55" t="s">
        <v>80</v>
      </c>
      <c r="B23" s="47">
        <v>1110</v>
      </c>
      <c r="C23" s="42">
        <v>1110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2">
        <f t="shared" ref="O23:O32" si="2">SUM(C23:N23)</f>
        <v>1110</v>
      </c>
      <c r="Q23" s="102"/>
      <c r="R23" s="111"/>
      <c r="S23" s="103"/>
    </row>
    <row r="24" spans="1:19">
      <c r="A24" s="55" t="s">
        <v>81</v>
      </c>
      <c r="B24" s="41">
        <v>539</v>
      </c>
      <c r="C24" s="42">
        <v>539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2">
        <f t="shared" si="2"/>
        <v>539</v>
      </c>
      <c r="Q24" s="102"/>
      <c r="R24" s="111"/>
      <c r="S24" s="103"/>
    </row>
    <row r="25" spans="1:19">
      <c r="A25" s="55" t="s">
        <v>82</v>
      </c>
      <c r="B25" s="41">
        <v>350</v>
      </c>
      <c r="C25" s="42">
        <v>350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2">
        <f t="shared" si="2"/>
        <v>350</v>
      </c>
      <c r="Q25" s="102"/>
      <c r="R25" s="111"/>
      <c r="S25" s="103"/>
    </row>
    <row r="26" spans="1:19" ht="26.4">
      <c r="A26" s="55" t="s">
        <v>83</v>
      </c>
      <c r="B26" s="41">
        <v>1500</v>
      </c>
      <c r="C26" s="42">
        <v>1500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2">
        <f t="shared" si="2"/>
        <v>1500</v>
      </c>
      <c r="Q26" s="102"/>
      <c r="R26" s="111"/>
      <c r="S26" s="103"/>
    </row>
    <row r="27" spans="1:19">
      <c r="A27" s="55" t="s">
        <v>84</v>
      </c>
      <c r="B27" s="41">
        <v>0</v>
      </c>
      <c r="C27" s="42"/>
      <c r="D27" s="42"/>
      <c r="E27" s="42"/>
      <c r="F27" s="42">
        <v>50</v>
      </c>
      <c r="G27" s="42"/>
      <c r="H27" s="42"/>
      <c r="I27" s="42"/>
      <c r="J27" s="42"/>
      <c r="K27" s="42"/>
      <c r="L27" s="42"/>
      <c r="M27" s="42"/>
      <c r="N27" s="43"/>
      <c r="O27" s="42">
        <f t="shared" si="2"/>
        <v>50</v>
      </c>
      <c r="Q27" s="102"/>
      <c r="R27" s="111"/>
      <c r="S27" s="103"/>
    </row>
    <row r="28" spans="1:19">
      <c r="A28" s="55" t="s">
        <v>85</v>
      </c>
      <c r="B28" s="41">
        <v>18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2">
        <f t="shared" si="2"/>
        <v>0</v>
      </c>
      <c r="Q28" s="102"/>
      <c r="R28" s="111"/>
      <c r="S28" s="103"/>
    </row>
    <row r="29" spans="1:19">
      <c r="A29" s="55" t="s">
        <v>86</v>
      </c>
      <c r="B29" s="41"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42">
        <f t="shared" si="2"/>
        <v>0</v>
      </c>
      <c r="Q29" s="101"/>
      <c r="R29" s="111"/>
      <c r="S29" s="103"/>
    </row>
    <row r="30" spans="1:19">
      <c r="A30" s="55" t="s">
        <v>87</v>
      </c>
      <c r="B30" s="41"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2">
        <f t="shared" si="2"/>
        <v>0</v>
      </c>
      <c r="Q30" s="100"/>
      <c r="R30" s="99"/>
      <c r="S30" s="104"/>
    </row>
    <row r="31" spans="1:19">
      <c r="A31" s="55" t="s">
        <v>88</v>
      </c>
      <c r="B31" s="41">
        <v>200</v>
      </c>
      <c r="C31" s="42">
        <v>200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42">
        <f t="shared" si="2"/>
        <v>200</v>
      </c>
      <c r="Q31" s="100"/>
      <c r="R31" s="99"/>
      <c r="S31" s="103"/>
    </row>
    <row r="32" spans="1:19">
      <c r="A32" s="55" t="s">
        <v>89</v>
      </c>
      <c r="B32" s="41">
        <v>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3"/>
      <c r="O32" s="42">
        <f t="shared" si="2"/>
        <v>0</v>
      </c>
      <c r="Q32" s="102"/>
      <c r="R32" s="99"/>
      <c r="S32" s="103"/>
    </row>
    <row r="33" spans="1:19">
      <c r="A33" s="56" t="s">
        <v>90</v>
      </c>
      <c r="B33" s="4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3"/>
      <c r="O33" s="42"/>
      <c r="Q33" s="100"/>
      <c r="R33" s="99"/>
      <c r="S33" s="103"/>
    </row>
    <row r="34" spans="1:19">
      <c r="A34" s="55" t="s">
        <v>91</v>
      </c>
      <c r="B34" s="41">
        <v>500</v>
      </c>
      <c r="C34" s="42">
        <v>100</v>
      </c>
      <c r="D34" s="42"/>
      <c r="E34" s="42"/>
      <c r="F34" s="42"/>
      <c r="G34" s="42"/>
      <c r="H34" s="42">
        <v>1925</v>
      </c>
      <c r="I34" s="42"/>
      <c r="J34" s="42"/>
      <c r="K34" s="42"/>
      <c r="L34" s="42"/>
      <c r="M34" s="42"/>
      <c r="N34" s="43">
        <v>80</v>
      </c>
      <c r="O34" s="42">
        <f t="shared" ref="O34:O43" si="3">SUM(C34:N34)</f>
        <v>2105</v>
      </c>
      <c r="P34" t="s">
        <v>208</v>
      </c>
      <c r="Q34" s="100"/>
      <c r="R34" s="99"/>
      <c r="S34" s="103"/>
    </row>
    <row r="35" spans="1:19">
      <c r="A35" s="55" t="s">
        <v>92</v>
      </c>
      <c r="B35" s="48">
        <v>100</v>
      </c>
      <c r="C35" s="42">
        <v>45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3">
        <v>40</v>
      </c>
      <c r="O35" s="42">
        <f t="shared" si="3"/>
        <v>85</v>
      </c>
      <c r="Q35" s="100"/>
      <c r="R35" s="99"/>
      <c r="S35" s="103"/>
    </row>
    <row r="36" spans="1:19" ht="26.4">
      <c r="A36" s="55" t="s">
        <v>93</v>
      </c>
      <c r="B36" s="48">
        <v>250</v>
      </c>
      <c r="C36" s="42">
        <v>3460</v>
      </c>
      <c r="D36" s="42">
        <v>110</v>
      </c>
      <c r="E36" s="42"/>
      <c r="F36" s="42">
        <v>35</v>
      </c>
      <c r="G36" s="42"/>
      <c r="H36" s="42"/>
      <c r="I36" s="42">
        <v>65</v>
      </c>
      <c r="J36" s="42"/>
      <c r="K36" s="42"/>
      <c r="L36" s="42"/>
      <c r="M36" s="42"/>
      <c r="N36" s="43"/>
      <c r="O36" s="42">
        <f t="shared" si="3"/>
        <v>3670</v>
      </c>
      <c r="Q36" s="100"/>
      <c r="R36" s="99"/>
      <c r="S36" s="105"/>
    </row>
    <row r="37" spans="1:19">
      <c r="A37" s="55" t="s">
        <v>94</v>
      </c>
      <c r="B37" s="41">
        <v>200</v>
      </c>
      <c r="C37" s="42"/>
      <c r="D37" s="42">
        <v>41.93</v>
      </c>
      <c r="E37" s="49"/>
      <c r="F37" s="49"/>
      <c r="G37" s="42"/>
      <c r="H37" s="42"/>
      <c r="I37" s="42"/>
      <c r="J37" s="42"/>
      <c r="K37" s="42">
        <v>65.81</v>
      </c>
      <c r="L37" s="42"/>
      <c r="M37" s="42"/>
      <c r="N37" s="43"/>
      <c r="O37" s="42">
        <f t="shared" si="3"/>
        <v>107.74000000000001</v>
      </c>
      <c r="Q37" s="100"/>
      <c r="R37" s="99"/>
      <c r="S37" s="103"/>
    </row>
    <row r="38" spans="1:19">
      <c r="A38" s="55" t="s">
        <v>95</v>
      </c>
      <c r="B38" s="41">
        <v>2080</v>
      </c>
      <c r="C38" s="42">
        <v>188.55</v>
      </c>
      <c r="D38" s="42">
        <v>80</v>
      </c>
      <c r="E38" s="42">
        <v>716</v>
      </c>
      <c r="F38" s="42">
        <v>1077.5</v>
      </c>
      <c r="G38" s="42"/>
      <c r="H38" s="42">
        <v>1432</v>
      </c>
      <c r="I38" s="42">
        <v>1124</v>
      </c>
      <c r="J38" s="42"/>
      <c r="K38" s="42">
        <v>1253</v>
      </c>
      <c r="L38" s="42"/>
      <c r="M38" s="42">
        <v>1278</v>
      </c>
      <c r="N38" s="43">
        <v>1024</v>
      </c>
      <c r="O38" s="42">
        <f t="shared" si="3"/>
        <v>8173.05</v>
      </c>
      <c r="Q38" s="100"/>
      <c r="R38" s="99"/>
      <c r="S38" s="103"/>
    </row>
    <row r="39" spans="1:19">
      <c r="A39" s="55" t="s">
        <v>96</v>
      </c>
      <c r="B39" s="41">
        <v>3500</v>
      </c>
      <c r="C39" s="42">
        <v>3812.5</v>
      </c>
      <c r="D39" s="42"/>
      <c r="E39" s="42"/>
      <c r="F39" s="42"/>
      <c r="G39" s="42">
        <v>3272.92</v>
      </c>
      <c r="H39" s="42"/>
      <c r="I39" s="42"/>
      <c r="J39" s="42">
        <v>762.5</v>
      </c>
      <c r="K39" s="42">
        <v>990</v>
      </c>
      <c r="L39" s="42"/>
      <c r="M39" s="42">
        <v>475</v>
      </c>
      <c r="N39" s="43"/>
      <c r="O39" s="42">
        <f t="shared" si="3"/>
        <v>9312.92</v>
      </c>
      <c r="Q39" s="100"/>
      <c r="R39" s="99"/>
      <c r="S39" s="103"/>
    </row>
    <row r="40" spans="1:19">
      <c r="A40" s="55" t="s">
        <v>97</v>
      </c>
      <c r="B40" s="41">
        <v>0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3"/>
      <c r="O40" s="42">
        <f t="shared" si="3"/>
        <v>0</v>
      </c>
      <c r="Q40" s="101"/>
      <c r="R40" s="99"/>
      <c r="S40" s="103"/>
    </row>
    <row r="41" spans="1:19">
      <c r="A41" s="55" t="s">
        <v>98</v>
      </c>
      <c r="B41" s="41">
        <v>3000</v>
      </c>
      <c r="C41" s="42"/>
      <c r="D41" s="42">
        <v>295</v>
      </c>
      <c r="E41" s="42">
        <v>295</v>
      </c>
      <c r="F41" s="42">
        <v>295</v>
      </c>
      <c r="G41" s="42">
        <v>295</v>
      </c>
      <c r="H41" s="42">
        <v>295</v>
      </c>
      <c r="I41" s="42">
        <v>295</v>
      </c>
      <c r="J41" s="42">
        <v>295</v>
      </c>
      <c r="K41" s="42"/>
      <c r="L41" s="42"/>
      <c r="M41" s="42"/>
      <c r="N41" s="43"/>
      <c r="O41" s="42">
        <f t="shared" si="3"/>
        <v>2065</v>
      </c>
      <c r="Q41" s="100"/>
      <c r="R41" s="99"/>
      <c r="S41" s="103"/>
    </row>
    <row r="42" spans="1:19" ht="39.6">
      <c r="A42" s="55" t="s">
        <v>99</v>
      </c>
      <c r="B42" s="41">
        <v>1000</v>
      </c>
      <c r="C42" s="42"/>
      <c r="D42" s="42"/>
      <c r="E42" s="42">
        <v>220</v>
      </c>
      <c r="F42" s="42"/>
      <c r="G42" s="42"/>
      <c r="H42" s="42"/>
      <c r="I42" s="42">
        <v>220</v>
      </c>
      <c r="J42" s="42"/>
      <c r="K42" s="42">
        <v>110</v>
      </c>
      <c r="L42" s="42"/>
      <c r="M42" s="42"/>
      <c r="N42" s="43"/>
      <c r="O42" s="42">
        <f t="shared" si="3"/>
        <v>550</v>
      </c>
      <c r="Q42" s="100"/>
      <c r="R42" s="99"/>
      <c r="S42" s="106"/>
    </row>
    <row r="43" spans="1:19">
      <c r="A43" s="55" t="s">
        <v>100</v>
      </c>
      <c r="B43" s="41">
        <v>300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/>
      <c r="O43" s="42">
        <f t="shared" si="3"/>
        <v>0</v>
      </c>
      <c r="Q43" s="100"/>
      <c r="R43" s="99"/>
      <c r="S43" s="106"/>
    </row>
    <row r="44" spans="1:19">
      <c r="A44" s="55" t="s">
        <v>101</v>
      </c>
      <c r="B44" s="41">
        <v>175</v>
      </c>
      <c r="C44" s="42"/>
      <c r="D44" s="42"/>
      <c r="E44" s="42">
        <v>225</v>
      </c>
      <c r="F44" s="42"/>
      <c r="G44" s="42"/>
      <c r="H44" s="42">
        <v>620</v>
      </c>
      <c r="I44" s="42"/>
      <c r="J44" s="42"/>
      <c r="K44" s="42"/>
      <c r="L44" s="42"/>
      <c r="M44" s="42">
        <v>100</v>
      </c>
      <c r="N44" s="43"/>
      <c r="O44" s="42">
        <f>SUM(C44:N44)</f>
        <v>945</v>
      </c>
      <c r="P44" t="s">
        <v>191</v>
      </c>
      <c r="Q44" s="100"/>
      <c r="R44" s="99"/>
      <c r="S44" s="103"/>
    </row>
    <row r="45" spans="1:19" ht="26.4">
      <c r="A45" s="55" t="s">
        <v>102</v>
      </c>
      <c r="B45" s="45">
        <v>1500</v>
      </c>
      <c r="C45" s="42"/>
      <c r="D45" s="42"/>
      <c r="E45" s="42">
        <v>1140</v>
      </c>
      <c r="F45" s="42">
        <v>1925</v>
      </c>
      <c r="G45" s="42"/>
      <c r="H45" s="42"/>
      <c r="I45" s="42"/>
      <c r="J45" s="42"/>
      <c r="K45" s="42"/>
      <c r="L45" s="42"/>
      <c r="M45" s="42"/>
      <c r="N45" s="43"/>
      <c r="O45" s="42">
        <f t="shared" ref="O45:O50" si="4">SUM(C45:N45)</f>
        <v>3065</v>
      </c>
      <c r="P45" t="s">
        <v>180</v>
      </c>
      <c r="Q45" s="107"/>
      <c r="S45" s="108"/>
    </row>
    <row r="46" spans="1:19">
      <c r="A46" s="55" t="s">
        <v>103</v>
      </c>
      <c r="B46" s="41">
        <v>2109</v>
      </c>
      <c r="C46" s="42"/>
      <c r="D46" s="42"/>
      <c r="E46" s="42"/>
      <c r="F46" s="42"/>
      <c r="G46" s="42"/>
      <c r="H46" s="42">
        <v>981.09</v>
      </c>
      <c r="I46" s="42"/>
      <c r="J46" s="42"/>
      <c r="K46" s="42"/>
      <c r="L46" s="42"/>
      <c r="M46" s="42"/>
      <c r="N46" s="43"/>
      <c r="O46" s="42">
        <f t="shared" si="4"/>
        <v>981.09</v>
      </c>
      <c r="Q46" s="100"/>
      <c r="R46" s="99"/>
      <c r="S46" s="103"/>
    </row>
    <row r="47" spans="1:19">
      <c r="A47" s="57" t="s">
        <v>37</v>
      </c>
      <c r="B47" s="41">
        <v>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3"/>
      <c r="O47" s="42">
        <f t="shared" si="4"/>
        <v>0</v>
      </c>
      <c r="Q47" s="100"/>
      <c r="R47" s="99"/>
      <c r="S47" s="103"/>
    </row>
    <row r="48" spans="1:19">
      <c r="A48" s="55" t="s">
        <v>104</v>
      </c>
      <c r="B48" s="41">
        <v>84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  <c r="O48" s="42">
        <f t="shared" si="4"/>
        <v>0</v>
      </c>
      <c r="Q48" s="100"/>
      <c r="R48" s="99"/>
      <c r="S48" s="103"/>
    </row>
    <row r="49" spans="1:19">
      <c r="A49" s="57" t="s">
        <v>105</v>
      </c>
      <c r="B49" s="41">
        <v>100</v>
      </c>
      <c r="C49" s="42"/>
      <c r="D49" s="42"/>
      <c r="E49" s="42"/>
      <c r="F49" s="42"/>
      <c r="G49" s="42"/>
      <c r="H49" s="42">
        <v>131.16</v>
      </c>
      <c r="I49" s="42"/>
      <c r="J49" s="42"/>
      <c r="K49" s="42"/>
      <c r="L49" s="42"/>
      <c r="M49" s="42"/>
      <c r="N49" s="43"/>
      <c r="O49" s="42">
        <f t="shared" si="4"/>
        <v>131.16</v>
      </c>
      <c r="Q49" s="100"/>
      <c r="R49" s="99"/>
      <c r="S49" s="103"/>
    </row>
    <row r="50" spans="1:19" ht="26.4">
      <c r="A50" s="55" t="s">
        <v>106</v>
      </c>
      <c r="B50" s="41">
        <v>2400</v>
      </c>
      <c r="C50" s="42">
        <v>272.43</v>
      </c>
      <c r="D50" s="42">
        <v>47.21</v>
      </c>
      <c r="E50" s="42"/>
      <c r="F50" s="42"/>
      <c r="G50" s="42"/>
      <c r="H50" s="42"/>
      <c r="I50" s="42"/>
      <c r="J50" s="42"/>
      <c r="K50" s="42"/>
      <c r="L50" s="42"/>
      <c r="M50" s="42"/>
      <c r="N50" s="43"/>
      <c r="O50" s="42">
        <f t="shared" si="4"/>
        <v>319.64</v>
      </c>
      <c r="Q50" s="100"/>
      <c r="R50" s="99"/>
      <c r="S50" s="103"/>
    </row>
    <row r="51" spans="1:19">
      <c r="A51" s="58" t="s">
        <v>107</v>
      </c>
      <c r="B51" s="50">
        <f t="shared" ref="B51:O51" si="5">SUM(B3:B50)</f>
        <v>30094</v>
      </c>
      <c r="C51">
        <f t="shared" si="5"/>
        <v>17829.05</v>
      </c>
      <c r="D51">
        <f t="shared" si="5"/>
        <v>981.84</v>
      </c>
      <c r="E51">
        <f t="shared" si="5"/>
        <v>3132.2</v>
      </c>
      <c r="F51">
        <f t="shared" si="5"/>
        <v>8741.4399999999987</v>
      </c>
      <c r="G51">
        <f t="shared" si="5"/>
        <v>3875.62</v>
      </c>
      <c r="H51">
        <f t="shared" si="5"/>
        <v>5983.4</v>
      </c>
      <c r="I51">
        <f t="shared" si="5"/>
        <v>2298.6999999999998</v>
      </c>
      <c r="J51">
        <f t="shared" si="5"/>
        <v>1365.2</v>
      </c>
      <c r="K51">
        <f t="shared" si="5"/>
        <v>2987.96</v>
      </c>
      <c r="L51">
        <f t="shared" si="5"/>
        <v>307.7</v>
      </c>
      <c r="M51">
        <f t="shared" si="5"/>
        <v>2230.6999999999998</v>
      </c>
      <c r="N51">
        <f t="shared" si="5"/>
        <v>1987.4</v>
      </c>
      <c r="O51" s="51">
        <f t="shared" si="5"/>
        <v>48772.9</v>
      </c>
      <c r="P51" s="111"/>
      <c r="Q51" s="100"/>
      <c r="R51" s="99"/>
      <c r="S51" s="103"/>
    </row>
    <row r="52" spans="1:19">
      <c r="Q52" s="100"/>
      <c r="R52" s="99"/>
      <c r="S52" s="105"/>
    </row>
    <row r="53" spans="1:19">
      <c r="Q53" s="100"/>
      <c r="R53" s="99"/>
      <c r="S53" s="103"/>
    </row>
    <row r="54" spans="1:19">
      <c r="Q54" s="102"/>
      <c r="R54" s="99"/>
      <c r="S54" s="103"/>
    </row>
    <row r="55" spans="1:19">
      <c r="Q55" s="100"/>
      <c r="R55" s="99"/>
      <c r="S55" s="103"/>
    </row>
    <row r="56" spans="1:19">
      <c r="Q56" s="102"/>
      <c r="R56" s="99"/>
      <c r="S56" s="103"/>
    </row>
    <row r="57" spans="1:19">
      <c r="Q57" s="100"/>
      <c r="R57" s="99"/>
      <c r="S57" s="103"/>
    </row>
    <row r="58" spans="1:19">
      <c r="Q58" s="100"/>
      <c r="R58" s="99"/>
      <c r="S58" s="105"/>
    </row>
    <row r="59" spans="1:19">
      <c r="Q59" s="99"/>
      <c r="R59" s="99"/>
      <c r="S59" s="109"/>
    </row>
    <row r="60" spans="1:19">
      <c r="Q60" s="99"/>
      <c r="R60" s="99"/>
      <c r="S60" s="99"/>
    </row>
  </sheetData>
  <mergeCells count="1">
    <mergeCell ref="A1:N1"/>
  </mergeCells>
  <pageMargins left="0" right="0" top="0" bottom="0" header="0.31496062992125984" footer="0"/>
  <pageSetup scale="85" orientation="landscape" r:id="rId1"/>
  <ignoredErrors>
    <ignoredError sqref="O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F19" sqref="F19"/>
    </sheetView>
  </sheetViews>
  <sheetFormatPr defaultRowHeight="14.4"/>
  <sheetData>
    <row r="1" spans="1:8">
      <c r="A1" s="116" t="s">
        <v>26</v>
      </c>
      <c r="B1" s="116"/>
      <c r="C1" s="116"/>
      <c r="D1" s="116"/>
      <c r="E1" s="116"/>
      <c r="F1" s="116"/>
      <c r="G1" s="116"/>
      <c r="H1" s="116"/>
    </row>
    <row r="4" spans="1:8">
      <c r="A4" s="37" t="s">
        <v>27</v>
      </c>
      <c r="B4" s="37"/>
      <c r="C4" s="37"/>
      <c r="D4" s="37" t="s">
        <v>28</v>
      </c>
      <c r="E4" s="37"/>
    </row>
    <row r="5" spans="1:8">
      <c r="A5" t="s">
        <v>29</v>
      </c>
      <c r="D5" t="s">
        <v>30</v>
      </c>
    </row>
    <row r="6" spans="1:8">
      <c r="A6" s="38" t="s">
        <v>31</v>
      </c>
      <c r="D6" s="38" t="s">
        <v>32</v>
      </c>
    </row>
    <row r="7" spans="1:8">
      <c r="A7" t="s">
        <v>33</v>
      </c>
      <c r="D7" t="s">
        <v>30</v>
      </c>
    </row>
    <row r="8" spans="1:8">
      <c r="A8" t="s">
        <v>34</v>
      </c>
    </row>
    <row r="9" spans="1:8">
      <c r="A9" t="s">
        <v>35</v>
      </c>
      <c r="D9" t="s">
        <v>36</v>
      </c>
    </row>
    <row r="10" spans="1:8">
      <c r="A10" t="s">
        <v>37</v>
      </c>
      <c r="D10" t="s">
        <v>36</v>
      </c>
    </row>
    <row r="11" spans="1:8">
      <c r="A11" t="s">
        <v>38</v>
      </c>
      <c r="D11" t="s">
        <v>30</v>
      </c>
    </row>
    <row r="12" spans="1:8">
      <c r="A12" t="s">
        <v>39</v>
      </c>
      <c r="D12" t="s">
        <v>30</v>
      </c>
    </row>
    <row r="13" spans="1:8">
      <c r="A13" t="s">
        <v>40</v>
      </c>
      <c r="D13" t="s">
        <v>41</v>
      </c>
      <c r="E13" s="37"/>
    </row>
    <row r="14" spans="1:8">
      <c r="A14" s="39" t="s">
        <v>42</v>
      </c>
      <c r="D14" t="s">
        <v>43</v>
      </c>
    </row>
    <row r="15" spans="1:8">
      <c r="A15" s="39" t="s">
        <v>222</v>
      </c>
      <c r="D15" t="s">
        <v>223</v>
      </c>
    </row>
    <row r="16" spans="1:8">
      <c r="A16" s="40" t="s">
        <v>44</v>
      </c>
    </row>
    <row r="17" spans="1:1">
      <c r="A17" s="39" t="s">
        <v>45</v>
      </c>
    </row>
    <row r="18" spans="1:1">
      <c r="A18" s="39" t="s">
        <v>46</v>
      </c>
    </row>
    <row r="19" spans="1:1">
      <c r="A19" s="39" t="s">
        <v>47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9:I55"/>
  <sheetViews>
    <sheetView topLeftCell="C1" workbookViewId="0">
      <selection activeCell="G9" sqref="G9:I55"/>
    </sheetView>
  </sheetViews>
  <sheetFormatPr defaultRowHeight="14.4"/>
  <cols>
    <col min="7" max="7" width="16.33203125" customWidth="1"/>
  </cols>
  <sheetData>
    <row r="9" spans="7:9">
      <c r="G9" s="94" t="s">
        <v>62</v>
      </c>
      <c r="I9" s="41">
        <v>155</v>
      </c>
    </row>
    <row r="10" spans="7:9" ht="26.4">
      <c r="G10" s="94" t="s">
        <v>63</v>
      </c>
      <c r="I10" s="41">
        <v>55</v>
      </c>
    </row>
    <row r="11" spans="7:9">
      <c r="G11" s="94" t="s">
        <v>64</v>
      </c>
      <c r="I11" s="41">
        <v>50</v>
      </c>
    </row>
    <row r="12" spans="7:9">
      <c r="G12" s="94" t="s">
        <v>65</v>
      </c>
      <c r="I12" s="41">
        <v>42</v>
      </c>
    </row>
    <row r="13" spans="7:9">
      <c r="G13" s="93" t="s">
        <v>66</v>
      </c>
      <c r="I13" s="44"/>
    </row>
    <row r="14" spans="7:9">
      <c r="G14" s="95" t="s">
        <v>183</v>
      </c>
      <c r="I14" s="41">
        <v>189</v>
      </c>
    </row>
    <row r="15" spans="7:9">
      <c r="G15" s="96" t="s">
        <v>67</v>
      </c>
      <c r="I15" s="41">
        <v>72</v>
      </c>
    </row>
    <row r="16" spans="7:9">
      <c r="G16" s="94" t="s">
        <v>184</v>
      </c>
      <c r="I16" s="45">
        <v>3000</v>
      </c>
    </row>
    <row r="17" spans="7:9" ht="39.6">
      <c r="G17" s="94" t="s">
        <v>69</v>
      </c>
      <c r="I17" s="41">
        <v>100</v>
      </c>
    </row>
    <row r="18" spans="7:9">
      <c r="G18" s="94" t="s">
        <v>70</v>
      </c>
      <c r="I18" s="41">
        <v>300</v>
      </c>
    </row>
    <row r="19" spans="7:9">
      <c r="G19" s="94" t="s">
        <v>71</v>
      </c>
      <c r="I19" s="41">
        <v>100</v>
      </c>
    </row>
    <row r="20" spans="7:9" ht="26.4">
      <c r="G20" s="94" t="s">
        <v>72</v>
      </c>
      <c r="I20" s="41">
        <v>4500</v>
      </c>
    </row>
    <row r="21" spans="7:9">
      <c r="G21" s="94" t="s">
        <v>74</v>
      </c>
      <c r="I21" s="41">
        <v>150</v>
      </c>
    </row>
    <row r="22" spans="7:9" ht="26.4">
      <c r="G22" s="94" t="s">
        <v>75</v>
      </c>
      <c r="I22" s="41">
        <v>300</v>
      </c>
    </row>
    <row r="23" spans="7:9">
      <c r="G23" s="94" t="s">
        <v>77</v>
      </c>
      <c r="I23" s="41">
        <v>0</v>
      </c>
    </row>
    <row r="24" spans="7:9">
      <c r="G24" s="94" t="s">
        <v>78</v>
      </c>
      <c r="I24" s="41">
        <v>66</v>
      </c>
    </row>
    <row r="25" spans="7:9">
      <c r="G25" s="93" t="s">
        <v>79</v>
      </c>
      <c r="I25" s="46"/>
    </row>
    <row r="26" spans="7:9" ht="26.4">
      <c r="G26" s="94" t="s">
        <v>80</v>
      </c>
      <c r="I26" s="47">
        <v>1110</v>
      </c>
    </row>
    <row r="27" spans="7:9">
      <c r="G27" s="94" t="s">
        <v>81</v>
      </c>
      <c r="I27" s="41">
        <v>539</v>
      </c>
    </row>
    <row r="28" spans="7:9">
      <c r="G28" s="96" t="s">
        <v>82</v>
      </c>
      <c r="I28" s="41">
        <v>350</v>
      </c>
    </row>
    <row r="29" spans="7:9">
      <c r="G29" s="94" t="s">
        <v>84</v>
      </c>
      <c r="I29" s="41">
        <v>0</v>
      </c>
    </row>
    <row r="30" spans="7:9">
      <c r="G30" s="94" t="s">
        <v>85</v>
      </c>
      <c r="I30" s="41">
        <v>18</v>
      </c>
    </row>
    <row r="31" spans="7:9">
      <c r="G31" s="94" t="s">
        <v>86</v>
      </c>
      <c r="I31" s="41">
        <v>0</v>
      </c>
    </row>
    <row r="32" spans="7:9" ht="39.6">
      <c r="G32" s="94" t="s">
        <v>185</v>
      </c>
      <c r="I32" s="45">
        <v>1500</v>
      </c>
    </row>
    <row r="33" spans="7:9">
      <c r="G33" s="94" t="s">
        <v>89</v>
      </c>
      <c r="I33" s="41">
        <v>0</v>
      </c>
    </row>
    <row r="34" spans="7:9" ht="26.4">
      <c r="G34" s="94" t="s">
        <v>186</v>
      </c>
      <c r="I34" s="41">
        <v>200</v>
      </c>
    </row>
    <row r="35" spans="7:9">
      <c r="G35" s="94" t="s">
        <v>87</v>
      </c>
      <c r="I35" s="41">
        <v>0</v>
      </c>
    </row>
    <row r="36" spans="7:9">
      <c r="G36" s="93" t="s">
        <v>90</v>
      </c>
      <c r="I36" s="46"/>
    </row>
    <row r="37" spans="7:9">
      <c r="G37" s="94" t="s">
        <v>91</v>
      </c>
      <c r="I37" s="41">
        <v>500</v>
      </c>
    </row>
    <row r="38" spans="7:9">
      <c r="G38" s="94" t="s">
        <v>92</v>
      </c>
      <c r="I38" s="48">
        <v>100</v>
      </c>
    </row>
    <row r="39" spans="7:9" ht="26.4">
      <c r="G39" s="94" t="s">
        <v>93</v>
      </c>
      <c r="I39" s="48">
        <v>250</v>
      </c>
    </row>
    <row r="40" spans="7:9">
      <c r="G40" s="94" t="s">
        <v>94</v>
      </c>
      <c r="I40" s="41">
        <v>200</v>
      </c>
    </row>
    <row r="41" spans="7:9">
      <c r="G41" s="94" t="s">
        <v>95</v>
      </c>
      <c r="I41" s="41">
        <v>2080</v>
      </c>
    </row>
    <row r="42" spans="7:9">
      <c r="G42" s="94" t="s">
        <v>96</v>
      </c>
      <c r="I42" s="41">
        <v>3500</v>
      </c>
    </row>
    <row r="43" spans="7:9">
      <c r="G43" s="94" t="s">
        <v>97</v>
      </c>
      <c r="I43" s="41">
        <v>0</v>
      </c>
    </row>
    <row r="44" spans="7:9">
      <c r="G44" s="94" t="s">
        <v>98</v>
      </c>
      <c r="I44" s="41">
        <v>3000</v>
      </c>
    </row>
    <row r="45" spans="7:9" ht="39.6">
      <c r="G45" s="94" t="s">
        <v>99</v>
      </c>
      <c r="I45" s="41">
        <v>1000</v>
      </c>
    </row>
    <row r="46" spans="7:9">
      <c r="G46" s="94" t="s">
        <v>100</v>
      </c>
      <c r="I46" s="41">
        <v>300</v>
      </c>
    </row>
    <row r="47" spans="7:9">
      <c r="G47" s="94" t="s">
        <v>101</v>
      </c>
      <c r="I47" s="41">
        <v>175</v>
      </c>
    </row>
    <row r="48" spans="7:9" ht="26.4">
      <c r="G48" s="94" t="s">
        <v>187</v>
      </c>
      <c r="I48" s="45">
        <v>1500</v>
      </c>
    </row>
    <row r="49" spans="7:9">
      <c r="G49" s="94" t="s">
        <v>103</v>
      </c>
      <c r="I49" s="41">
        <v>2109</v>
      </c>
    </row>
    <row r="50" spans="7:9">
      <c r="G50" s="96" t="s">
        <v>37</v>
      </c>
      <c r="I50" s="41">
        <v>0</v>
      </c>
    </row>
    <row r="51" spans="7:9">
      <c r="G51" s="94" t="s">
        <v>104</v>
      </c>
      <c r="I51" s="41">
        <v>84</v>
      </c>
    </row>
    <row r="52" spans="7:9">
      <c r="G52" s="96" t="s">
        <v>105</v>
      </c>
      <c r="I52" s="41">
        <v>100</v>
      </c>
    </row>
    <row r="53" spans="7:9" ht="39.6">
      <c r="G53" s="94" t="s">
        <v>106</v>
      </c>
      <c r="I53" s="41">
        <v>2400</v>
      </c>
    </row>
    <row r="54" spans="7:9">
      <c r="G54" s="94" t="s">
        <v>188</v>
      </c>
      <c r="I54" s="45"/>
    </row>
    <row r="55" spans="7:9">
      <c r="I55" s="97">
        <f>SUM(I9:I54)</f>
        <v>30094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Reconcilliation</vt:lpstr>
      <vt:lpstr>Payments</vt:lpstr>
      <vt:lpstr>Receipts</vt:lpstr>
      <vt:lpstr>Budget v spending</vt:lpstr>
      <vt:lpstr>Fixed Assets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Cathy</cp:lastModifiedBy>
  <cp:lastPrinted>2022-04-07T16:22:04Z</cp:lastPrinted>
  <dcterms:created xsi:type="dcterms:W3CDTF">2021-05-14T09:31:34Z</dcterms:created>
  <dcterms:modified xsi:type="dcterms:W3CDTF">2022-05-11T16:34:09Z</dcterms:modified>
</cp:coreProperties>
</file>