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20" windowWidth="18852" windowHeight="6900"/>
  </bookViews>
  <sheets>
    <sheet name="Reconciliation" sheetId="1" r:id="rId1"/>
    <sheet name="Receipts" sheetId="2" r:id="rId2"/>
    <sheet name="Payments" sheetId="3" r:id="rId3"/>
    <sheet name="Spending v Budget" sheetId="4" r:id="rId4"/>
    <sheet name="Fixed Asets" sheetId="5" r:id="rId5"/>
    <sheet name="Sheet1" sheetId="6" r:id="rId6"/>
  </sheets>
  <calcPr calcId="125725"/>
</workbook>
</file>

<file path=xl/calcChain.xml><?xml version="1.0" encoding="utf-8"?>
<calcChain xmlns="http://schemas.openxmlformats.org/spreadsheetml/2006/main">
  <c r="O50" i="4"/>
  <c r="O51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5"/>
  <c r="O14"/>
  <c r="O13"/>
  <c r="O12"/>
  <c r="O11"/>
  <c r="O10"/>
  <c r="O9"/>
  <c r="O8"/>
  <c r="O7"/>
  <c r="O6"/>
  <c r="O5"/>
  <c r="O4"/>
  <c r="O3"/>
  <c r="W118" i="3"/>
  <c r="H118"/>
  <c r="G118"/>
  <c r="F118"/>
  <c r="I118"/>
  <c r="G30" i="2"/>
  <c r="H30"/>
  <c r="F30"/>
  <c r="E30"/>
  <c r="D30"/>
  <c r="C30"/>
  <c r="AD118" i="3"/>
  <c r="AC118"/>
  <c r="AB118"/>
  <c r="AA118"/>
  <c r="Z118"/>
  <c r="Y118"/>
  <c r="X118"/>
  <c r="V118"/>
  <c r="U118"/>
  <c r="T118"/>
  <c r="S118"/>
  <c r="R118"/>
  <c r="Q118"/>
  <c r="P118"/>
  <c r="O118"/>
  <c r="N118"/>
  <c r="M118"/>
  <c r="L118"/>
  <c r="K118"/>
  <c r="J118"/>
  <c r="E118"/>
  <c r="D118"/>
  <c r="C118"/>
  <c r="AE99"/>
  <c r="AE89"/>
  <c r="AE87"/>
  <c r="AE86"/>
  <c r="AE85"/>
  <c r="AE84"/>
  <c r="AE83"/>
  <c r="AE82"/>
  <c r="AE80"/>
  <c r="AE79"/>
  <c r="AE78"/>
  <c r="AE77"/>
  <c r="AE76"/>
  <c r="AE75"/>
  <c r="AE74"/>
  <c r="AE73"/>
  <c r="AE72"/>
  <c r="AE71"/>
  <c r="AE68"/>
  <c r="AE67"/>
  <c r="AE66"/>
  <c r="AE65"/>
  <c r="AE64"/>
  <c r="AE63"/>
  <c r="AE62"/>
  <c r="AE60"/>
  <c r="AE59"/>
  <c r="AE58"/>
  <c r="AE57"/>
  <c r="AE56"/>
  <c r="AE55"/>
  <c r="AE54"/>
  <c r="AE53"/>
  <c r="AE51"/>
  <c r="AE50"/>
  <c r="AE49"/>
  <c r="AE48"/>
  <c r="AE45"/>
  <c r="AE43"/>
  <c r="AE42"/>
  <c r="AE41"/>
  <c r="AE40"/>
  <c r="AE38"/>
  <c r="AE37"/>
  <c r="AE36"/>
  <c r="AE35"/>
  <c r="AE34"/>
  <c r="AE33"/>
  <c r="AE32"/>
  <c r="AE31"/>
  <c r="AE30"/>
  <c r="AE29"/>
  <c r="AE24"/>
  <c r="AE23"/>
  <c r="AE22"/>
  <c r="AE21"/>
  <c r="AE20"/>
  <c r="AE19"/>
  <c r="AE18"/>
  <c r="AE17"/>
  <c r="AE15"/>
  <c r="AE14"/>
  <c r="AE12"/>
  <c r="AE10"/>
  <c r="AE9"/>
  <c r="AE7"/>
  <c r="AE6"/>
  <c r="AE5"/>
  <c r="E11" i="1"/>
  <c r="E16"/>
  <c r="I30" i="2" l="1"/>
  <c r="O52" i="4"/>
  <c r="AF118" i="3"/>
</calcChain>
</file>

<file path=xl/comments1.xml><?xml version="1.0" encoding="utf-8"?>
<comments xmlns="http://schemas.openxmlformats.org/spreadsheetml/2006/main">
  <authors>
    <author>PAT</author>
  </authors>
  <commentList>
    <comment ref="E11" authorId="0">
      <text>
        <r>
          <rPr>
            <sz val="8"/>
            <color indexed="81"/>
            <rFont val="Tahoma"/>
            <family val="2"/>
          </rPr>
          <t>item 8 on annual return</t>
        </r>
      </text>
    </comment>
  </commentList>
</comments>
</file>

<file path=xl/comments2.xml><?xml version="1.0" encoding="utf-8"?>
<comments xmlns="http://schemas.openxmlformats.org/spreadsheetml/2006/main">
  <authors>
    <author>PAT</author>
  </authors>
  <commentList>
    <comment ref="D30" authorId="0">
      <text>
        <r>
          <rPr>
            <sz val="8"/>
            <color indexed="81"/>
            <rFont val="Tahoma"/>
            <family val="2"/>
          </rPr>
          <t xml:space="preserve">Item 2 on annual return
</t>
        </r>
      </text>
    </comment>
  </commentList>
</comments>
</file>

<file path=xl/sharedStrings.xml><?xml version="1.0" encoding="utf-8"?>
<sst xmlns="http://schemas.openxmlformats.org/spreadsheetml/2006/main" count="302" uniqueCount="228">
  <si>
    <t>Date</t>
  </si>
  <si>
    <t xml:space="preserve">to </t>
  </si>
  <si>
    <t>Unity Bank Current a/c at end of period:</t>
  </si>
  <si>
    <t>add</t>
  </si>
  <si>
    <t>Unity Bank deposit Account at end of period</t>
  </si>
  <si>
    <t>CCLA Account</t>
  </si>
  <si>
    <t>equ</t>
  </si>
  <si>
    <t>balance C/F</t>
  </si>
  <si>
    <t>Opening Balance</t>
  </si>
  <si>
    <t>Add receipts for period</t>
  </si>
  <si>
    <t>Less payments for period</t>
  </si>
  <si>
    <t>Equ closing balance</t>
  </si>
  <si>
    <t>1st April 2020</t>
  </si>
  <si>
    <t xml:space="preserve">Date </t>
  </si>
  <si>
    <t>To</t>
  </si>
  <si>
    <t>Amount</t>
  </si>
  <si>
    <t xml:space="preserve">VAT </t>
  </si>
  <si>
    <t>Staff Costs</t>
  </si>
  <si>
    <t>Loan</t>
  </si>
  <si>
    <t>Training</t>
  </si>
  <si>
    <t>Election</t>
  </si>
  <si>
    <t>Other Admin</t>
  </si>
  <si>
    <t>Insurance</t>
  </si>
  <si>
    <t>Grants/       Donations</t>
  </si>
  <si>
    <t>Grass cutting</t>
  </si>
  <si>
    <t>Playground</t>
  </si>
  <si>
    <t>VH kitchen reburb</t>
  </si>
  <si>
    <t>Village Hall</t>
  </si>
  <si>
    <t>Toilet</t>
  </si>
  <si>
    <t>S&amp;R</t>
  </si>
  <si>
    <t>Website</t>
  </si>
  <si>
    <t xml:space="preserve"> hall hire</t>
  </si>
  <si>
    <t>Street furniture</t>
  </si>
  <si>
    <t>subs</t>
  </si>
  <si>
    <t>Fees &amp; bank charges</t>
  </si>
  <si>
    <t>S137</t>
  </si>
  <si>
    <t>Alltmnts</t>
  </si>
  <si>
    <t>Hedge cutting etc</t>
  </si>
  <si>
    <t>MCNP</t>
  </si>
  <si>
    <t>highways</t>
  </si>
  <si>
    <t>mtnce</t>
  </si>
  <si>
    <t>SLCC</t>
  </si>
  <si>
    <t>Bob Bickley</t>
  </si>
  <si>
    <t xml:space="preserve">Cathy Fleet clerk salary </t>
  </si>
  <si>
    <t>TP Jones</t>
  </si>
  <si>
    <t>SAVA</t>
  </si>
  <si>
    <t>Barton Bus</t>
  </si>
  <si>
    <t>Complete Weed control</t>
  </si>
  <si>
    <t>Cathy Fleet clk sal</t>
  </si>
  <si>
    <t>OALC</t>
  </si>
  <si>
    <t>Cathy Fleet clk exp</t>
  </si>
  <si>
    <t>OCC</t>
  </si>
  <si>
    <t>STEEPLE ASTON PARISH COUNCIL PAYMENTS 2020/21</t>
  </si>
  <si>
    <t>Date rec'd</t>
  </si>
  <si>
    <t>details</t>
  </si>
  <si>
    <t>Receipt</t>
  </si>
  <si>
    <t>Precept</t>
  </si>
  <si>
    <t>Interest</t>
  </si>
  <si>
    <t>Grants</t>
  </si>
  <si>
    <t>Other</t>
  </si>
  <si>
    <t xml:space="preserve">VAT  reclaimed </t>
  </si>
  <si>
    <t>CDC</t>
  </si>
  <si>
    <t>STEEPLE ASTON PARISH COUNCIL ACCOUNTS 2020/21  -  RECEIPTS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</si>
  <si>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</si>
  <si>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</si>
  <si>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</si>
  <si>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</si>
  <si>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</si>
  <si>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</si>
  <si>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</si>
  <si>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</si>
  <si>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</si>
  <si>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 xml:space="preserve">Jan </t>
  </si>
  <si>
    <t>Feb</t>
  </si>
  <si>
    <t>March</t>
  </si>
  <si>
    <t xml:space="preserve">Total </t>
  </si>
  <si>
    <t>Community First (ORCC)</t>
  </si>
  <si>
    <t>Ox Play Fld Assoc</t>
  </si>
  <si>
    <t>Administration</t>
  </si>
  <si>
    <t xml:space="preserve"> Insurance</t>
  </si>
  <si>
    <t>Village Hall Hire(also includes hire of S&amp;R)</t>
  </si>
  <si>
    <t>External Audit Fee</t>
  </si>
  <si>
    <t>Internal Audit Fee</t>
  </si>
  <si>
    <t>Clerk salary inc HMRC</t>
  </si>
  <si>
    <t>stationery</t>
  </si>
  <si>
    <t>Clerk expenses</t>
  </si>
  <si>
    <t xml:space="preserve">Clerk &amp; Councillor training  </t>
  </si>
  <si>
    <t>PCC for grass cutting</t>
  </si>
  <si>
    <t>SAL Donation</t>
  </si>
  <si>
    <t>S&amp;R (inc race night sponsor)</t>
  </si>
  <si>
    <t>FoLHS</t>
  </si>
  <si>
    <t>Poppy Wreath</t>
  </si>
  <si>
    <t>deddington library</t>
  </si>
  <si>
    <t>Allotments</t>
  </si>
  <si>
    <t>Facilities</t>
  </si>
  <si>
    <t xml:space="preserve">Village Hall </t>
  </si>
  <si>
    <t>Sport &amp; Rec</t>
  </si>
  <si>
    <t xml:space="preserve">Toilet building &amp; maintenance </t>
  </si>
  <si>
    <t xml:space="preserve">Toilet supplies </t>
  </si>
  <si>
    <t>Toilet cleaning</t>
  </si>
  <si>
    <t xml:space="preserve">Play Area </t>
  </si>
  <si>
    <t xml:space="preserve">Millennium park </t>
  </si>
  <si>
    <t xml:space="preserve">Grass cutting </t>
  </si>
  <si>
    <t xml:space="preserve">Land maintenance (hedges, weed spraying etc) </t>
  </si>
  <si>
    <t>Loan Repayments</t>
  </si>
  <si>
    <t>War Memorial</t>
  </si>
  <si>
    <t>Web site</t>
  </si>
  <si>
    <t>Misc (S137)</t>
  </si>
  <si>
    <t xml:space="preserve">Play area maintenance contract </t>
  </si>
  <si>
    <t>Steeple Aston Parish Council Budget v Spending 2020/21 (figures exclude VAT)</t>
  </si>
  <si>
    <t xml:space="preserve">STEEPLE ASTON PARISH COUNCIL REGISTER OF ASSETS </t>
  </si>
  <si>
    <t>Item</t>
  </si>
  <si>
    <t>Location</t>
  </si>
  <si>
    <t>Playground Equipment</t>
  </si>
  <si>
    <t>Play Area</t>
  </si>
  <si>
    <t xml:space="preserve">Decking and fencing  at toddler play area </t>
  </si>
  <si>
    <t>Play area</t>
  </si>
  <si>
    <t>MUGA</t>
  </si>
  <si>
    <t>Bus Shelters</t>
  </si>
  <si>
    <t>Parish Map</t>
  </si>
  <si>
    <t>Heyford Road</t>
  </si>
  <si>
    <t>Seat</t>
  </si>
  <si>
    <t>Gazebo Play area</t>
  </si>
  <si>
    <t xml:space="preserve">Playground equipment </t>
  </si>
  <si>
    <t>Nizewell Head pocket park</t>
  </si>
  <si>
    <t xml:space="preserve">Lawrence Fields Play area </t>
  </si>
  <si>
    <t>No equipment - PC owns the land</t>
  </si>
  <si>
    <t>Leasehold Buildings</t>
  </si>
  <si>
    <t>Village Hall including surrounding wall</t>
  </si>
  <si>
    <t>Sports and Recreation Building</t>
  </si>
  <si>
    <t>Wall Surrounding Village Hall</t>
  </si>
  <si>
    <t>Sedram Supplies</t>
  </si>
  <si>
    <t>Payroll</t>
  </si>
  <si>
    <t>S Peter &amp; Paul Church grant</t>
  </si>
  <si>
    <t>Basil Streat</t>
  </si>
  <si>
    <t>Legal /Surveyfees</t>
  </si>
  <si>
    <t>LG Maintenance</t>
  </si>
  <si>
    <t>SART grant</t>
  </si>
  <si>
    <t>FoHS grant</t>
  </si>
  <si>
    <t>SACAA grant</t>
  </si>
  <si>
    <t>Barton Bus grant</t>
  </si>
  <si>
    <t>BHIB</t>
  </si>
  <si>
    <t>baby &amp; Toddler group grant</t>
  </si>
  <si>
    <t>Bank charges</t>
  </si>
  <si>
    <t xml:space="preserve">Street Furniture </t>
  </si>
  <si>
    <t>Defibrillator</t>
  </si>
  <si>
    <t>Baby &amp; Toddler Group</t>
  </si>
  <si>
    <t>Buildings maintenance contingency</t>
  </si>
  <si>
    <t>TOTAL</t>
  </si>
  <si>
    <t xml:space="preserve">payroll </t>
  </si>
  <si>
    <t>legal/survey</t>
  </si>
  <si>
    <t>overspend due to increased valuation figure</t>
  </si>
  <si>
    <t>other admin</t>
  </si>
  <si>
    <t>CCLA interest</t>
  </si>
  <si>
    <t>Reserves %</t>
  </si>
  <si>
    <t xml:space="preserve">Play area &amp; Pocket park </t>
  </si>
  <si>
    <t>Bus shelters</t>
  </si>
  <si>
    <t xml:space="preserve">General maintenance </t>
  </si>
  <si>
    <t>R. MacAndrew [chair]  …………………………………………………………………..</t>
  </si>
  <si>
    <t>Date ……………………………………………………..</t>
  </si>
  <si>
    <t>C. Fleet [RFO]  …………………………………………………………………………………………………………………………………….</t>
  </si>
  <si>
    <t>Date ………………………………………………………</t>
  </si>
  <si>
    <t>H. White [internal auditor]   ……………………………………………………………………………………………………………….</t>
  </si>
  <si>
    <t>Date  ……………………………………………………..</t>
  </si>
  <si>
    <t xml:space="preserve">CCLA interest </t>
  </si>
  <si>
    <t>COVID</t>
  </si>
  <si>
    <t xml:space="preserve">Unity interest </t>
  </si>
  <si>
    <t>OCC grasscutting</t>
  </si>
  <si>
    <t>SAL</t>
  </si>
  <si>
    <t>Blast Off</t>
  </si>
  <si>
    <t>HMRC</t>
  </si>
  <si>
    <t xml:space="preserve">Sedram Supplies </t>
  </si>
  <si>
    <t>Nigel Prickett</t>
  </si>
  <si>
    <t xml:space="preserve">Service charge </t>
  </si>
  <si>
    <t xml:space="preserve">Sedram supplies </t>
  </si>
  <si>
    <t>Lee Boswell (vh window)</t>
  </si>
  <si>
    <t xml:space="preserve">Cathy Fleet clk sal </t>
  </si>
  <si>
    <t>Richard MacAndrew (reimbursement for audit fee)</t>
  </si>
  <si>
    <t>Graham Porcas (reimbursement for keys)</t>
  </si>
  <si>
    <t xml:space="preserve">Pest solutions </t>
  </si>
  <si>
    <t xml:space="preserve">Seldram Supplies </t>
  </si>
  <si>
    <t>Nigel Prickett (april grasscut)</t>
  </si>
  <si>
    <t>Nigel Prickett (June grasscut)</t>
  </si>
  <si>
    <t>Cherwell Graphics</t>
  </si>
  <si>
    <t>Playsafety</t>
  </si>
  <si>
    <t xml:space="preserve">TP Jones </t>
  </si>
  <si>
    <t>Martin Lipson reimbursement</t>
  </si>
  <si>
    <t xml:space="preserve">Bob Bickley </t>
  </si>
  <si>
    <t>Palmers Plumbing</t>
  </si>
  <si>
    <t xml:space="preserve">Martin Pedel </t>
  </si>
  <si>
    <t>HRJ foreman Laws</t>
  </si>
  <si>
    <t>PWLB</t>
  </si>
  <si>
    <t>Adderbury Electric</t>
  </si>
  <si>
    <t xml:space="preserve">Cherwell Graphics </t>
  </si>
  <si>
    <t>Tom Coker</t>
  </si>
  <si>
    <t xml:space="preserve">Bank Charges </t>
  </si>
  <si>
    <t>Covid cleaning materials and signage</t>
  </si>
  <si>
    <t>Covid related spending (not including Bob's hours)  offset by grant of £754.00</t>
  </si>
  <si>
    <t xml:space="preserve">Seldram supplies </t>
  </si>
  <si>
    <t>SACCA</t>
  </si>
  <si>
    <t>Oxford diocese</t>
  </si>
  <si>
    <t>AD Pratley</t>
  </si>
  <si>
    <t>SAVH (wasp nest)</t>
  </si>
  <si>
    <t xml:space="preserve">Bob bickley </t>
  </si>
  <si>
    <t xml:space="preserve">Viking direct </t>
  </si>
  <si>
    <t>not budgeted for</t>
  </si>
  <si>
    <t xml:space="preserve">£480 rent rec'd </t>
  </si>
  <si>
    <t>£950 roof repairs</t>
  </si>
  <si>
    <t xml:space="preserve">Amanda Rodgers </t>
  </si>
  <si>
    <t>Bob Bickely</t>
  </si>
  <si>
    <t>Moore</t>
  </si>
  <si>
    <t>Richard MacAndrew reimbursement</t>
  </si>
  <si>
    <t>M Lipson reimbursement</t>
  </si>
  <si>
    <t xml:space="preserve">C Bartlett reimbursement </t>
  </si>
  <si>
    <t>Granary Publication</t>
  </si>
  <si>
    <t>Community Heartbeat</t>
  </si>
  <si>
    <t xml:space="preserve">Playground works </t>
  </si>
  <si>
    <t>Community First</t>
  </si>
  <si>
    <t>Trevor Stuart</t>
  </si>
  <si>
    <t xml:space="preserve">Cathy Fleety clk sal </t>
  </si>
  <si>
    <t xml:space="preserve">M Lipson reimbursement </t>
  </si>
  <si>
    <t>Birece surveying</t>
  </si>
  <si>
    <t>Bierce surveying</t>
  </si>
  <si>
    <t>Cotefield Treecare</t>
  </si>
  <si>
    <t>OPFA</t>
  </si>
  <si>
    <t>31st March 2021</t>
  </si>
  <si>
    <t>payments since 2017</t>
  </si>
  <si>
    <t>£</t>
  </si>
</sst>
</file>

<file path=xl/styles.xml><?xml version="1.0" encoding="utf-8"?>
<styleSheet xmlns="http://schemas.openxmlformats.org/spreadsheetml/2006/main">
  <numFmts count="5">
    <numFmt numFmtId="164" formatCode="0.00;[Red]0.00"/>
    <numFmt numFmtId="165" formatCode="[$-F800]dddd\,\ mmmm\ dd\,\ yyyy"/>
    <numFmt numFmtId="166" formatCode="dd/mm/yyyy;@"/>
    <numFmt numFmtId="167" formatCode="dd/mm/yy;@"/>
    <numFmt numFmtId="168" formatCode="&quot;£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32"/>
      </left>
      <right style="thick">
        <color indexed="32"/>
      </right>
      <top style="thick">
        <color indexed="3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2" fillId="0" borderId="0" xfId="0" applyNumberFormat="1" applyFont="1" applyBorder="1" applyAlignment="1"/>
    <xf numFmtId="164" fontId="3" fillId="0" borderId="0" xfId="0" applyNumberFormat="1" applyFont="1" applyBorder="1" applyAlignment="1"/>
    <xf numFmtId="164" fontId="3" fillId="0" borderId="1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3" fillId="0" borderId="3" xfId="0" applyNumberFormat="1" applyFont="1" applyBorder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5" xfId="0" applyNumberFormat="1" applyFont="1" applyBorder="1" applyAlignment="1"/>
    <xf numFmtId="164" fontId="3" fillId="0" borderId="6" xfId="0" applyNumberFormat="1" applyFont="1" applyBorder="1"/>
    <xf numFmtId="164" fontId="3" fillId="0" borderId="6" xfId="0" applyNumberFormat="1" applyFont="1" applyBorder="1" applyAlignment="1"/>
    <xf numFmtId="164" fontId="3" fillId="0" borderId="7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11" xfId="0" applyNumberFormat="1" applyFont="1" applyBorder="1" applyAlignment="1"/>
    <xf numFmtId="164" fontId="3" fillId="0" borderId="12" xfId="0" applyNumberFormat="1" applyFont="1" applyBorder="1" applyAlignment="1"/>
    <xf numFmtId="164" fontId="3" fillId="0" borderId="13" xfId="0" applyNumberFormat="1" applyFont="1" applyBorder="1" applyAlignment="1"/>
    <xf numFmtId="164" fontId="2" fillId="0" borderId="14" xfId="0" applyNumberFormat="1" applyFont="1" applyBorder="1" applyAlignment="1"/>
    <xf numFmtId="164" fontId="3" fillId="0" borderId="0" xfId="0" applyNumberFormat="1" applyFont="1" applyBorder="1"/>
    <xf numFmtId="164" fontId="3" fillId="0" borderId="1" xfId="0" applyNumberFormat="1" applyFont="1" applyBorder="1"/>
    <xf numFmtId="164" fontId="3" fillId="0" borderId="15" xfId="0" applyNumberFormat="1" applyFont="1" applyBorder="1" applyAlignment="1"/>
    <xf numFmtId="164" fontId="3" fillId="0" borderId="16" xfId="0" applyNumberFormat="1" applyFont="1" applyBorder="1"/>
    <xf numFmtId="164" fontId="3" fillId="0" borderId="17" xfId="0" applyNumberFormat="1" applyFont="1" applyBorder="1" applyAlignment="1"/>
    <xf numFmtId="2" fontId="3" fillId="0" borderId="1" xfId="0" applyNumberFormat="1" applyFont="1" applyBorder="1"/>
    <xf numFmtId="2" fontId="2" fillId="0" borderId="1" xfId="0" applyNumberFormat="1" applyFont="1" applyBorder="1" applyAlignment="1"/>
    <xf numFmtId="164" fontId="3" fillId="0" borderId="18" xfId="0" applyNumberFormat="1" applyFont="1" applyBorder="1" applyAlignment="1"/>
    <xf numFmtId="164" fontId="3" fillId="0" borderId="19" xfId="0" applyNumberFormat="1" applyFont="1" applyBorder="1"/>
    <xf numFmtId="164" fontId="2" fillId="0" borderId="1" xfId="0" applyNumberFormat="1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0" xfId="0" applyFont="1"/>
    <xf numFmtId="166" fontId="3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0" fillId="0" borderId="1" xfId="0" applyBorder="1"/>
    <xf numFmtId="2" fontId="0" fillId="0" borderId="0" xfId="0" applyNumberFormat="1"/>
    <xf numFmtId="0" fontId="9" fillId="0" borderId="1" xfId="0" applyFont="1" applyBorder="1"/>
    <xf numFmtId="14" fontId="3" fillId="0" borderId="1" xfId="0" applyNumberFormat="1" applyFont="1" applyBorder="1" applyAlignment="1"/>
    <xf numFmtId="166" fontId="3" fillId="0" borderId="1" xfId="0" applyNumberFormat="1" applyFont="1" applyFill="1" applyBorder="1" applyAlignment="1"/>
    <xf numFmtId="0" fontId="8" fillId="0" borderId="1" xfId="0" applyFont="1" applyFill="1" applyBorder="1"/>
    <xf numFmtId="0" fontId="0" fillId="0" borderId="1" xfId="0" applyFill="1" applyBorder="1"/>
    <xf numFmtId="2" fontId="0" fillId="0" borderId="0" xfId="0" applyNumberFormat="1" applyFill="1"/>
    <xf numFmtId="0" fontId="9" fillId="0" borderId="0" xfId="0" applyFont="1"/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4" fontId="3" fillId="0" borderId="1" xfId="0" applyNumberFormat="1" applyFont="1" applyFill="1" applyBorder="1"/>
    <xf numFmtId="2" fontId="2" fillId="0" borderId="1" xfId="0" applyNumberFormat="1" applyFont="1" applyBorder="1" applyAlignment="1">
      <alignment horizontal="centerContinuous"/>
    </xf>
    <xf numFmtId="2" fontId="2" fillId="0" borderId="1" xfId="0" applyNumberFormat="1" applyFont="1" applyBorder="1"/>
    <xf numFmtId="4" fontId="2" fillId="0" borderId="1" xfId="0" applyNumberFormat="1" applyFont="1" applyBorder="1"/>
    <xf numFmtId="2" fontId="3" fillId="0" borderId="1" xfId="0" applyNumberFormat="1" applyFont="1" applyFill="1" applyBorder="1"/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168" fontId="0" fillId="2" borderId="1" xfId="0" applyNumberFormat="1" applyFill="1" applyBorder="1"/>
    <xf numFmtId="0" fontId="11" fillId="4" borderId="1" xfId="0" applyFont="1" applyFill="1" applyBorder="1" applyAlignment="1">
      <alignment horizontal="left" vertical="top" wrapText="1"/>
    </xf>
    <xf numFmtId="168" fontId="0" fillId="5" borderId="1" xfId="0" applyNumberFormat="1" applyFill="1" applyBorder="1"/>
    <xf numFmtId="0" fontId="11" fillId="0" borderId="1" xfId="0" applyFont="1" applyFill="1" applyBorder="1" applyAlignment="1">
      <alignment horizontal="left" vertical="top" wrapText="1"/>
    </xf>
    <xf numFmtId="168" fontId="0" fillId="2" borderId="1" xfId="0" applyNumberFormat="1" applyFill="1" applyBorder="1" applyAlignment="1">
      <alignment wrapText="1"/>
    </xf>
    <xf numFmtId="168" fontId="0" fillId="3" borderId="1" xfId="0" applyNumberFormat="1" applyFill="1" applyBorder="1"/>
    <xf numFmtId="168" fontId="12" fillId="2" borderId="1" xfId="0" applyNumberFormat="1" applyFont="1" applyFill="1" applyBorder="1"/>
    <xf numFmtId="168" fontId="12" fillId="2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0" xfId="0" applyFont="1"/>
    <xf numFmtId="0" fontId="10" fillId="0" borderId="0" xfId="0" applyFont="1"/>
    <xf numFmtId="0" fontId="0" fillId="0" borderId="0" xfId="0" applyFill="1"/>
    <xf numFmtId="0" fontId="11" fillId="0" borderId="0" xfId="0" applyFont="1" applyFill="1"/>
    <xf numFmtId="166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168" fontId="0" fillId="2" borderId="20" xfId="0" applyNumberFormat="1" applyFill="1" applyBorder="1"/>
    <xf numFmtId="0" fontId="10" fillId="0" borderId="20" xfId="0" applyFont="1" applyFill="1" applyBorder="1" applyAlignment="1">
      <alignment horizontal="left" vertical="top" wrapText="1"/>
    </xf>
    <xf numFmtId="0" fontId="0" fillId="0" borderId="21" xfId="0" applyBorder="1"/>
    <xf numFmtId="168" fontId="1" fillId="0" borderId="22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168" fontId="0" fillId="0" borderId="0" xfId="0" applyNumberFormat="1" applyFill="1" applyBorder="1"/>
    <xf numFmtId="0" fontId="10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 wrapText="1"/>
    </xf>
    <xf numFmtId="168" fontId="0" fillId="0" borderId="0" xfId="0" applyNumberFormat="1" applyFill="1" applyBorder="1" applyAlignment="1">
      <alignment wrapText="1"/>
    </xf>
    <xf numFmtId="168" fontId="12" fillId="0" borderId="0" xfId="0" applyNumberFormat="1" applyFont="1" applyFill="1" applyBorder="1"/>
    <xf numFmtId="168" fontId="12" fillId="0" borderId="0" xfId="0" applyNumberFormat="1" applyFont="1" applyFill="1" applyBorder="1" applyAlignment="1">
      <alignment wrapText="1"/>
    </xf>
    <xf numFmtId="0" fontId="1" fillId="0" borderId="21" xfId="0" applyFont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0" fillId="0" borderId="20" xfId="0" applyFill="1" applyBorder="1"/>
    <xf numFmtId="164" fontId="2" fillId="6" borderId="0" xfId="0" applyNumberFormat="1" applyFont="1" applyFill="1" applyBorder="1"/>
    <xf numFmtId="0" fontId="0" fillId="6" borderId="0" xfId="0" applyFill="1"/>
    <xf numFmtId="164" fontId="3" fillId="6" borderId="0" xfId="0" applyNumberFormat="1" applyFont="1" applyFill="1" applyBorder="1"/>
    <xf numFmtId="164" fontId="13" fillId="6" borderId="0" xfId="0" applyNumberFormat="1" applyFont="1" applyFill="1" applyBorder="1"/>
    <xf numFmtId="0" fontId="1" fillId="0" borderId="0" xfId="0" applyFont="1"/>
    <xf numFmtId="166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/>
    <xf numFmtId="4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/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/>
    <xf numFmtId="2" fontId="3" fillId="2" borderId="0" xfId="0" applyNumberFormat="1" applyFont="1" applyFill="1" applyBorder="1" applyAlignment="1">
      <alignment wrapText="1"/>
    </xf>
    <xf numFmtId="2" fontId="3" fillId="2" borderId="0" xfId="0" applyNumberFormat="1" applyFont="1" applyFill="1" applyBorder="1" applyAlignment="1"/>
    <xf numFmtId="0" fontId="10" fillId="7" borderId="0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5" fontId="3" fillId="0" borderId="1" xfId="0" applyNumberFormat="1" applyFont="1" applyBorder="1" applyAlignment="1">
      <alignment horizontal="left"/>
    </xf>
    <xf numFmtId="0" fontId="5" fillId="0" borderId="19" xfId="0" applyFont="1" applyBorder="1" applyAlignment="1"/>
    <xf numFmtId="0" fontId="0" fillId="0" borderId="19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B4" workbookViewId="0">
      <selection activeCell="E21" sqref="E21"/>
    </sheetView>
  </sheetViews>
  <sheetFormatPr defaultRowHeight="14.4"/>
  <cols>
    <col min="1" max="1" width="26.33203125" bestFit="1" customWidth="1"/>
    <col min="2" max="2" width="44.5546875" bestFit="1" customWidth="1"/>
    <col min="3" max="3" width="3.5546875" bestFit="1" customWidth="1"/>
    <col min="4" max="4" width="10.21875" bestFit="1" customWidth="1"/>
    <col min="5" max="5" width="11.6640625" customWidth="1"/>
  </cols>
  <sheetData>
    <row r="1" spans="1:5" ht="15.6">
      <c r="A1" s="1"/>
      <c r="B1" s="2" t="s">
        <v>0</v>
      </c>
      <c r="C1" s="2"/>
      <c r="D1" s="2" t="s">
        <v>0</v>
      </c>
      <c r="E1" s="2"/>
    </row>
    <row r="2" spans="1:5" ht="15.6">
      <c r="A2" s="1"/>
      <c r="B2" s="3" t="s">
        <v>12</v>
      </c>
      <c r="C2" s="4" t="s">
        <v>1</v>
      </c>
      <c r="D2" s="122" t="s">
        <v>225</v>
      </c>
      <c r="E2" s="122"/>
    </row>
    <row r="3" spans="1:5" ht="15.6">
      <c r="A3" s="1"/>
      <c r="B3" s="2"/>
      <c r="C3" s="2"/>
      <c r="D3" s="2"/>
      <c r="E3" s="2"/>
    </row>
    <row r="4" spans="1:5" ht="15.6">
      <c r="A4" s="5"/>
      <c r="B4" s="6" t="s">
        <v>2</v>
      </c>
      <c r="C4" s="7"/>
      <c r="D4" s="7"/>
      <c r="E4" s="8">
        <v>18895.96</v>
      </c>
    </row>
    <row r="5" spans="1:5" ht="15.6">
      <c r="A5" s="9" t="s">
        <v>3</v>
      </c>
      <c r="B5" s="10" t="s">
        <v>4</v>
      </c>
      <c r="C5" s="11"/>
      <c r="D5" s="11"/>
      <c r="E5" s="12">
        <v>40433.68</v>
      </c>
    </row>
    <row r="6" spans="1:5" ht="15.6">
      <c r="A6" s="9"/>
      <c r="B6" s="10" t="s">
        <v>5</v>
      </c>
      <c r="C6" s="11"/>
      <c r="D6" s="11"/>
      <c r="E6" s="12">
        <v>25146.62</v>
      </c>
    </row>
    <row r="7" spans="1:5" ht="15.6">
      <c r="A7" s="13"/>
      <c r="B7" s="14"/>
      <c r="C7" s="15"/>
      <c r="D7" s="15"/>
      <c r="E7" s="16"/>
    </row>
    <row r="8" spans="1:5" ht="15.6">
      <c r="A8" s="13"/>
      <c r="B8" s="14"/>
      <c r="C8" s="15"/>
      <c r="D8" s="15"/>
      <c r="E8" s="16"/>
    </row>
    <row r="9" spans="1:5" ht="15.6">
      <c r="A9" s="13"/>
      <c r="B9" s="14"/>
      <c r="C9" s="15"/>
      <c r="D9" s="15"/>
      <c r="E9" s="16"/>
    </row>
    <row r="10" spans="1:5" ht="16.2" thickBot="1">
      <c r="A10" s="13"/>
      <c r="B10" s="14"/>
      <c r="C10" s="15"/>
      <c r="D10" s="15">
        <v>0</v>
      </c>
      <c r="E10" s="16"/>
    </row>
    <row r="11" spans="1:5" ht="16.2" thickTop="1">
      <c r="A11" s="17" t="s">
        <v>6</v>
      </c>
      <c r="B11" s="18" t="s">
        <v>7</v>
      </c>
      <c r="C11" s="18"/>
      <c r="D11" s="19"/>
      <c r="E11" s="20">
        <f>SUM(E4+E5+E6)</f>
        <v>84476.26</v>
      </c>
    </row>
    <row r="12" spans="1:5" ht="15.6">
      <c r="A12" s="21"/>
      <c r="B12" s="21"/>
      <c r="C12" s="21"/>
      <c r="D12" s="21"/>
      <c r="E12" s="22"/>
    </row>
    <row r="13" spans="1:5" ht="15.6">
      <c r="A13" s="23" t="s">
        <v>8</v>
      </c>
      <c r="B13" s="24"/>
      <c r="C13" s="24"/>
      <c r="D13" s="24"/>
      <c r="E13" s="30">
        <v>83185.740000000005</v>
      </c>
    </row>
    <row r="14" spans="1:5" ht="15.6">
      <c r="A14" s="25" t="s">
        <v>9</v>
      </c>
      <c r="B14" s="21"/>
      <c r="C14" s="21"/>
      <c r="D14" s="21"/>
      <c r="E14" s="26">
        <v>37486</v>
      </c>
    </row>
    <row r="15" spans="1:5" ht="15.6">
      <c r="A15" s="25" t="s">
        <v>10</v>
      </c>
      <c r="B15" s="21"/>
      <c r="C15" s="21"/>
      <c r="D15" s="21"/>
      <c r="E15" s="27">
        <v>36195.480000000003</v>
      </c>
    </row>
    <row r="16" spans="1:5" ht="15.6">
      <c r="A16" s="28" t="s">
        <v>11</v>
      </c>
      <c r="B16" s="29"/>
      <c r="C16" s="29"/>
      <c r="D16" s="29"/>
      <c r="E16" s="30">
        <f>SUM(E13+E14-E15)</f>
        <v>84476.260000000009</v>
      </c>
    </row>
    <row r="19" spans="1:4" ht="15.6">
      <c r="A19" s="104" t="s">
        <v>154</v>
      </c>
      <c r="B19" s="105"/>
      <c r="D19" s="121" t="s">
        <v>227</v>
      </c>
    </row>
    <row r="20" spans="1:4" ht="15.6">
      <c r="A20" s="106" t="s">
        <v>27</v>
      </c>
      <c r="B20" s="105">
        <v>45</v>
      </c>
      <c r="D20">
        <v>29510</v>
      </c>
    </row>
    <row r="21" spans="1:4" ht="15.6">
      <c r="A21" s="106" t="s">
        <v>29</v>
      </c>
      <c r="B21" s="105">
        <v>20</v>
      </c>
      <c r="D21">
        <v>13115</v>
      </c>
    </row>
    <row r="22" spans="1:4" ht="15.6">
      <c r="A22" s="106" t="s">
        <v>155</v>
      </c>
      <c r="B22" s="105">
        <v>20</v>
      </c>
      <c r="D22">
        <v>13115</v>
      </c>
    </row>
    <row r="23" spans="1:4" ht="15.6">
      <c r="A23" s="106" t="s">
        <v>156</v>
      </c>
      <c r="B23" s="105">
        <v>10</v>
      </c>
      <c r="D23">
        <v>6557</v>
      </c>
    </row>
    <row r="24" spans="1:4" ht="15.6">
      <c r="A24" s="106" t="s">
        <v>157</v>
      </c>
      <c r="B24" s="105">
        <v>5</v>
      </c>
      <c r="D24">
        <v>3278</v>
      </c>
    </row>
    <row r="27" spans="1:4">
      <c r="A27" s="107" t="s">
        <v>158</v>
      </c>
      <c r="C27" t="s">
        <v>159</v>
      </c>
    </row>
    <row r="28" spans="1:4">
      <c r="A28" s="108"/>
    </row>
    <row r="29" spans="1:4">
      <c r="A29" s="108" t="s">
        <v>160</v>
      </c>
      <c r="C29" t="s">
        <v>161</v>
      </c>
    </row>
    <row r="30" spans="1:4">
      <c r="A30" s="108"/>
    </row>
    <row r="31" spans="1:4">
      <c r="A31" s="108" t="s">
        <v>162</v>
      </c>
      <c r="C31" t="s">
        <v>163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opLeftCell="A10" workbookViewId="0">
      <selection activeCell="K22" sqref="K22"/>
    </sheetView>
  </sheetViews>
  <sheetFormatPr defaultRowHeight="14.4"/>
  <cols>
    <col min="1" max="1" width="16.44140625" customWidth="1"/>
    <col min="2" max="2" width="18.88671875" customWidth="1"/>
    <col min="3" max="4" width="10.88671875" bestFit="1" customWidth="1"/>
    <col min="6" max="6" width="9.6640625" bestFit="1" customWidth="1"/>
    <col min="7" max="7" width="10.88671875" bestFit="1" customWidth="1"/>
    <col min="8" max="8" width="9.6640625" bestFit="1" customWidth="1"/>
    <col min="9" max="9" width="10.21875" bestFit="1" customWidth="1"/>
  </cols>
  <sheetData>
    <row r="1" spans="1:9">
      <c r="A1" t="s">
        <v>62</v>
      </c>
    </row>
    <row r="2" spans="1:9" ht="15.6">
      <c r="A2" s="52"/>
      <c r="B2" s="52"/>
      <c r="C2" s="53"/>
      <c r="D2" s="52"/>
      <c r="E2" s="52"/>
      <c r="F2" s="52"/>
      <c r="G2" s="26"/>
      <c r="H2" s="54"/>
      <c r="I2" s="32"/>
    </row>
    <row r="3" spans="1:9" ht="28.8">
      <c r="A3" s="52" t="s">
        <v>53</v>
      </c>
      <c r="B3" s="52" t="s">
        <v>54</v>
      </c>
      <c r="C3" s="52" t="s">
        <v>55</v>
      </c>
      <c r="D3" s="52" t="s">
        <v>56</v>
      </c>
      <c r="E3" s="52" t="s">
        <v>57</v>
      </c>
      <c r="F3" s="55" t="s">
        <v>58</v>
      </c>
      <c r="G3" s="26" t="s">
        <v>59</v>
      </c>
      <c r="H3" s="56" t="s">
        <v>60</v>
      </c>
      <c r="I3" s="32"/>
    </row>
    <row r="4" spans="1:9" ht="15.6">
      <c r="A4" s="47">
        <v>43929</v>
      </c>
      <c r="B4" s="42" t="s">
        <v>51</v>
      </c>
      <c r="C4" s="42">
        <v>1500</v>
      </c>
      <c r="D4" s="42"/>
      <c r="E4" s="42"/>
      <c r="F4" s="41"/>
      <c r="G4" s="61">
        <v>1500</v>
      </c>
      <c r="H4" s="62"/>
      <c r="I4" s="32"/>
    </row>
    <row r="5" spans="1:9" ht="15.6">
      <c r="A5" s="47">
        <v>43938</v>
      </c>
      <c r="B5" s="42" t="s">
        <v>61</v>
      </c>
      <c r="C5" s="42">
        <v>14718</v>
      </c>
      <c r="D5" s="42">
        <v>14718</v>
      </c>
      <c r="E5" s="42"/>
      <c r="F5" s="41"/>
      <c r="G5" s="61"/>
      <c r="H5" s="62"/>
      <c r="I5" s="32"/>
    </row>
    <row r="6" spans="1:9" ht="15.6">
      <c r="A6" s="47">
        <v>43942</v>
      </c>
      <c r="B6" s="42" t="s">
        <v>61</v>
      </c>
      <c r="C6" s="42">
        <v>348.31</v>
      </c>
      <c r="D6" s="42"/>
      <c r="E6" s="42"/>
      <c r="F6" s="42"/>
      <c r="G6" s="81">
        <v>348.31</v>
      </c>
      <c r="H6" s="82"/>
      <c r="I6" s="32"/>
    </row>
    <row r="7" spans="1:9" ht="15.6">
      <c r="A7" s="47">
        <v>43922</v>
      </c>
      <c r="B7" s="42" t="s">
        <v>164</v>
      </c>
      <c r="C7" s="42">
        <v>12.61</v>
      </c>
      <c r="D7" s="42"/>
      <c r="E7" s="42">
        <v>12.61</v>
      </c>
      <c r="F7" s="42"/>
      <c r="G7" s="81"/>
      <c r="H7" s="82"/>
      <c r="I7" s="32"/>
    </row>
    <row r="8" spans="1:9" ht="15.6">
      <c r="A8" s="47">
        <v>43952</v>
      </c>
      <c r="B8" s="42" t="s">
        <v>153</v>
      </c>
      <c r="C8" s="42">
        <v>8.07</v>
      </c>
      <c r="D8" s="42"/>
      <c r="E8" s="42">
        <v>8.07</v>
      </c>
      <c r="F8" s="42"/>
      <c r="G8" s="81"/>
      <c r="H8" s="81"/>
      <c r="I8" s="26"/>
    </row>
    <row r="9" spans="1:9" ht="15.6">
      <c r="A9" s="47">
        <v>43983</v>
      </c>
      <c r="B9" s="41" t="s">
        <v>153</v>
      </c>
      <c r="C9" s="42">
        <v>7.27</v>
      </c>
      <c r="D9" s="42"/>
      <c r="E9" s="42">
        <v>7.27</v>
      </c>
      <c r="F9" s="42"/>
      <c r="G9" s="81"/>
      <c r="H9" s="81"/>
      <c r="I9" s="26"/>
    </row>
    <row r="10" spans="1:9" ht="15.6">
      <c r="A10" s="47">
        <v>44005</v>
      </c>
      <c r="B10" s="41" t="s">
        <v>167</v>
      </c>
      <c r="C10" s="42">
        <v>925.93</v>
      </c>
      <c r="D10" s="42"/>
      <c r="E10" s="42"/>
      <c r="F10" s="42">
        <v>925.93</v>
      </c>
      <c r="G10" s="81"/>
      <c r="H10" s="81"/>
      <c r="I10" s="26"/>
    </row>
    <row r="11" spans="1:9" ht="15.6">
      <c r="A11" s="47">
        <v>44012</v>
      </c>
      <c r="B11" s="41" t="s">
        <v>166</v>
      </c>
      <c r="C11" s="42">
        <v>40.28</v>
      </c>
      <c r="D11" s="42"/>
      <c r="E11" s="42">
        <v>40.28</v>
      </c>
      <c r="F11" s="42"/>
      <c r="G11" s="81"/>
      <c r="H11" s="81"/>
      <c r="I11" s="26"/>
    </row>
    <row r="12" spans="1:9" ht="15.6">
      <c r="A12" s="47">
        <v>44013</v>
      </c>
      <c r="B12" s="41" t="s">
        <v>153</v>
      </c>
      <c r="C12" s="87">
        <v>6.23</v>
      </c>
      <c r="D12" s="87"/>
      <c r="E12" s="87">
        <v>6.23</v>
      </c>
      <c r="F12" s="87"/>
      <c r="G12" s="84"/>
      <c r="H12" s="84"/>
      <c r="I12" s="26"/>
    </row>
    <row r="13" spans="1:9" ht="15.6">
      <c r="A13" s="47">
        <v>44044</v>
      </c>
      <c r="B13" s="41" t="s">
        <v>164</v>
      </c>
      <c r="C13" s="87">
        <v>4.09</v>
      </c>
      <c r="D13" s="87"/>
      <c r="E13" s="87">
        <v>4.09</v>
      </c>
      <c r="F13" s="87"/>
      <c r="G13" s="84"/>
      <c r="H13" s="84"/>
      <c r="I13" s="26"/>
    </row>
    <row r="14" spans="1:9" ht="15.6">
      <c r="A14" s="109">
        <v>44026</v>
      </c>
      <c r="B14" s="110" t="s">
        <v>61</v>
      </c>
      <c r="C14" s="111">
        <v>250</v>
      </c>
      <c r="D14" s="111"/>
      <c r="E14" s="111"/>
      <c r="F14" s="111">
        <v>250</v>
      </c>
      <c r="G14" s="112"/>
      <c r="H14" s="112"/>
      <c r="I14" s="113" t="s">
        <v>165</v>
      </c>
    </row>
    <row r="15" spans="1:9" ht="15.6">
      <c r="A15" s="109">
        <v>44077</v>
      </c>
      <c r="B15" s="110" t="s">
        <v>51</v>
      </c>
      <c r="C15" s="111">
        <v>504</v>
      </c>
      <c r="D15" s="111"/>
      <c r="E15" s="111"/>
      <c r="F15" s="111">
        <v>504</v>
      </c>
      <c r="G15" s="112"/>
      <c r="H15" s="112"/>
      <c r="I15" s="113" t="s">
        <v>165</v>
      </c>
    </row>
    <row r="16" spans="1:9" ht="15.6">
      <c r="A16" s="47">
        <v>44092</v>
      </c>
      <c r="B16" s="41" t="s">
        <v>61</v>
      </c>
      <c r="C16" s="87">
        <v>14718</v>
      </c>
      <c r="D16" s="87">
        <v>14718</v>
      </c>
      <c r="E16" s="87"/>
      <c r="F16" s="87"/>
      <c r="G16" s="84"/>
      <c r="H16" s="84"/>
      <c r="I16" s="26"/>
    </row>
    <row r="17" spans="1:9" ht="15.6">
      <c r="A17" s="47">
        <v>44075</v>
      </c>
      <c r="B17" s="41" t="s">
        <v>153</v>
      </c>
      <c r="C17" s="87">
        <v>2.89</v>
      </c>
      <c r="D17" s="87"/>
      <c r="E17" s="87">
        <v>2.89</v>
      </c>
      <c r="F17" s="87"/>
      <c r="G17" s="84"/>
      <c r="H17" s="84"/>
      <c r="I17" s="26"/>
    </row>
    <row r="18" spans="1:9" ht="15.6">
      <c r="A18" s="47">
        <v>44105</v>
      </c>
      <c r="B18" s="41" t="s">
        <v>153</v>
      </c>
      <c r="C18" s="87">
        <v>2.83</v>
      </c>
      <c r="D18" s="87"/>
      <c r="E18" s="87">
        <v>2.83</v>
      </c>
      <c r="F18" s="87"/>
      <c r="G18" s="84"/>
      <c r="H18" s="84"/>
      <c r="I18" s="26"/>
    </row>
    <row r="19" spans="1:9" ht="15.6">
      <c r="A19" s="47">
        <v>44137</v>
      </c>
      <c r="B19" s="41" t="s">
        <v>153</v>
      </c>
      <c r="C19" s="87">
        <v>1.89</v>
      </c>
      <c r="D19" s="87"/>
      <c r="E19" s="87">
        <v>1.89</v>
      </c>
      <c r="F19" s="87"/>
      <c r="G19" s="84"/>
      <c r="H19" s="84"/>
      <c r="I19" s="26"/>
    </row>
    <row r="20" spans="1:9" ht="15.6">
      <c r="A20" s="47">
        <v>44117</v>
      </c>
      <c r="B20" s="41" t="s">
        <v>199</v>
      </c>
      <c r="C20" s="87">
        <v>480</v>
      </c>
      <c r="D20" s="87"/>
      <c r="E20" s="87"/>
      <c r="F20" s="87"/>
      <c r="G20" s="84">
        <v>480</v>
      </c>
      <c r="H20" s="84"/>
      <c r="I20" s="26"/>
    </row>
    <row r="21" spans="1:9" ht="15.6">
      <c r="A21" s="47">
        <v>44195</v>
      </c>
      <c r="B21" s="41" t="s">
        <v>170</v>
      </c>
      <c r="C21" s="87">
        <v>3951.56</v>
      </c>
      <c r="D21" s="87"/>
      <c r="E21" s="87"/>
      <c r="F21" s="87"/>
      <c r="G21" s="84"/>
      <c r="H21" s="84">
        <v>3951.56</v>
      </c>
      <c r="I21" s="26"/>
    </row>
    <row r="22" spans="1:9" ht="15.6">
      <c r="A22" s="47">
        <v>44166</v>
      </c>
      <c r="B22" s="41" t="s">
        <v>153</v>
      </c>
      <c r="C22" s="87">
        <v>1.28</v>
      </c>
      <c r="D22" s="87"/>
      <c r="E22" s="87">
        <v>1.28</v>
      </c>
      <c r="F22" s="87"/>
      <c r="G22" s="84"/>
      <c r="H22" s="84"/>
      <c r="I22" s="26"/>
    </row>
    <row r="23" spans="1:9" ht="15.6">
      <c r="A23" s="47">
        <v>44197</v>
      </c>
      <c r="B23" s="41" t="s">
        <v>153</v>
      </c>
      <c r="C23" s="87">
        <v>1.17</v>
      </c>
      <c r="D23" s="87"/>
      <c r="E23" s="87">
        <v>1.17</v>
      </c>
      <c r="F23" s="87"/>
      <c r="G23" s="84"/>
      <c r="H23" s="84"/>
      <c r="I23" s="26"/>
    </row>
    <row r="24" spans="1:9" ht="15.6">
      <c r="A24" s="80">
        <v>44228</v>
      </c>
      <c r="B24" s="83" t="s">
        <v>153</v>
      </c>
      <c r="C24" s="84">
        <v>0.75</v>
      </c>
      <c r="D24" s="84"/>
      <c r="E24" s="84">
        <v>0.75</v>
      </c>
      <c r="F24" s="84"/>
      <c r="G24" s="84"/>
      <c r="H24" s="84"/>
      <c r="I24" s="26"/>
    </row>
    <row r="25" spans="1:9" ht="15.6">
      <c r="A25" s="80">
        <v>44286</v>
      </c>
      <c r="B25" s="83" t="s">
        <v>153</v>
      </c>
      <c r="C25" s="84">
        <v>0.84</v>
      </c>
      <c r="D25" s="84"/>
      <c r="E25" s="84">
        <v>0.84</v>
      </c>
      <c r="F25" s="84"/>
      <c r="G25" s="84"/>
      <c r="H25" s="84"/>
      <c r="I25" s="26"/>
    </row>
    <row r="26" spans="1:9" ht="15.6">
      <c r="A26" s="85"/>
      <c r="B26" s="83"/>
      <c r="C26" s="84"/>
      <c r="D26" s="84"/>
      <c r="E26" s="84"/>
      <c r="F26" s="84"/>
      <c r="G26" s="84"/>
      <c r="H26" s="84"/>
      <c r="I26" s="26"/>
    </row>
    <row r="27" spans="1:9" ht="15.6">
      <c r="A27" s="86"/>
      <c r="B27" s="83"/>
      <c r="C27" s="84"/>
      <c r="D27" s="81"/>
      <c r="E27" s="81"/>
      <c r="F27" s="81"/>
      <c r="G27" s="81"/>
      <c r="H27" s="81"/>
      <c r="I27" s="26"/>
    </row>
    <row r="28" spans="1:9" ht="15.6">
      <c r="A28" s="63"/>
      <c r="B28" s="41"/>
      <c r="C28" s="57"/>
      <c r="D28" s="61"/>
      <c r="E28" s="61"/>
      <c r="F28" s="61"/>
      <c r="G28" s="61"/>
      <c r="H28" s="61"/>
      <c r="I28" s="26"/>
    </row>
    <row r="29" spans="1:9" ht="15.6">
      <c r="A29" s="63"/>
      <c r="B29" s="41"/>
      <c r="C29" s="57"/>
      <c r="D29" s="61"/>
      <c r="E29" s="61"/>
      <c r="F29" s="61"/>
      <c r="G29" s="61"/>
      <c r="H29" s="61"/>
      <c r="I29" s="26"/>
    </row>
    <row r="30" spans="1:9" ht="15.6">
      <c r="A30" s="58"/>
      <c r="B30" s="59"/>
      <c r="C30" s="60">
        <f>SUM(C4:C29)</f>
        <v>37485.999999999993</v>
      </c>
      <c r="D30" s="60">
        <f>SUM(D4:D29)</f>
        <v>29436</v>
      </c>
      <c r="E30" s="60">
        <f>SUM(E3:E29)</f>
        <v>90.200000000000017</v>
      </c>
      <c r="F30" s="60">
        <f>SUM(F5:F29)</f>
        <v>1679.9299999999998</v>
      </c>
      <c r="G30" s="60">
        <f>SUM(G4:G29)</f>
        <v>2328.31</v>
      </c>
      <c r="H30" s="60">
        <f>SUM(H5:H29)</f>
        <v>3951.56</v>
      </c>
      <c r="I30" s="26">
        <f>SUM(D30:H30)</f>
        <v>37486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18"/>
  <sheetViews>
    <sheetView workbookViewId="0">
      <pane xSplit="1" ySplit="2" topLeftCell="B118" activePane="bottomRight" state="frozen"/>
      <selection pane="topRight" activeCell="B1" sqref="B1"/>
      <selection pane="bottomLeft" activeCell="A3" sqref="A3"/>
      <selection pane="bottomRight" activeCell="N107" sqref="N107"/>
    </sheetView>
  </sheetViews>
  <sheetFormatPr defaultRowHeight="14.4"/>
  <cols>
    <col min="1" max="1" width="17.44140625" customWidth="1"/>
    <col min="2" max="2" width="25.21875" customWidth="1"/>
    <col min="3" max="3" width="10.21875" bestFit="1" customWidth="1"/>
    <col min="6" max="6" width="9" bestFit="1" customWidth="1"/>
    <col min="11" max="12" width="9" bestFit="1" customWidth="1"/>
    <col min="14" max="14" width="11.44140625" bestFit="1" customWidth="1"/>
    <col min="23" max="23" width="9" bestFit="1" customWidth="1"/>
  </cols>
  <sheetData>
    <row r="1" spans="1:31" ht="18">
      <c r="A1" s="123" t="s">
        <v>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31" ht="35.4">
      <c r="A2" s="31" t="s">
        <v>13</v>
      </c>
      <c r="B2" s="31" t="s">
        <v>14</v>
      </c>
      <c r="C2" s="31" t="s">
        <v>15</v>
      </c>
      <c r="D2" s="32" t="s">
        <v>16</v>
      </c>
      <c r="E2" s="33" t="s">
        <v>17</v>
      </c>
      <c r="F2" s="33" t="s">
        <v>18</v>
      </c>
      <c r="G2" s="33" t="s">
        <v>19</v>
      </c>
      <c r="H2" s="33" t="s">
        <v>20</v>
      </c>
      <c r="I2" s="33" t="s">
        <v>132</v>
      </c>
      <c r="J2" s="33" t="s">
        <v>21</v>
      </c>
      <c r="K2" s="33" t="s">
        <v>22</v>
      </c>
      <c r="L2" s="33" t="s">
        <v>23</v>
      </c>
      <c r="M2" s="33" t="s">
        <v>24</v>
      </c>
      <c r="N2" s="33" t="s">
        <v>25</v>
      </c>
      <c r="O2" s="33" t="s">
        <v>26</v>
      </c>
      <c r="P2" s="33" t="s">
        <v>27</v>
      </c>
      <c r="Q2" s="34" t="s">
        <v>28</v>
      </c>
      <c r="R2" s="34" t="s">
        <v>29</v>
      </c>
      <c r="S2" s="34" t="s">
        <v>30</v>
      </c>
      <c r="T2" s="33" t="s">
        <v>31</v>
      </c>
      <c r="U2" s="33" t="s">
        <v>32</v>
      </c>
      <c r="V2" s="33" t="s">
        <v>33</v>
      </c>
      <c r="W2" s="33" t="s">
        <v>135</v>
      </c>
      <c r="X2" s="33" t="s">
        <v>34</v>
      </c>
      <c r="Y2" s="34" t="s">
        <v>35</v>
      </c>
      <c r="Z2" s="34" t="s">
        <v>36</v>
      </c>
      <c r="AA2" s="35" t="s">
        <v>37</v>
      </c>
      <c r="AB2" s="35" t="s">
        <v>38</v>
      </c>
      <c r="AC2" s="35" t="s">
        <v>39</v>
      </c>
      <c r="AD2" s="36" t="s">
        <v>40</v>
      </c>
      <c r="AE2" s="37"/>
    </row>
    <row r="3" spans="1:31" ht="15.6">
      <c r="A3" s="38">
        <v>43942</v>
      </c>
      <c r="B3" s="31" t="s">
        <v>131</v>
      </c>
      <c r="C3" s="31">
        <v>99.1</v>
      </c>
      <c r="D3" s="32">
        <v>16.510000000000002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1">
        <v>82.59</v>
      </c>
      <c r="R3" s="31"/>
      <c r="S3" s="31"/>
      <c r="T3" s="32"/>
      <c r="U3" s="32"/>
      <c r="V3" s="32"/>
      <c r="W3" s="32"/>
      <c r="X3" s="31"/>
      <c r="Y3" s="31"/>
      <c r="Z3" s="31"/>
      <c r="AA3" s="39"/>
      <c r="AB3" s="39"/>
      <c r="AC3" s="39"/>
      <c r="AD3" s="40"/>
      <c r="AE3" s="37"/>
    </row>
    <row r="4" spans="1:31" ht="15.6">
      <c r="A4" s="38">
        <v>43942</v>
      </c>
      <c r="B4" s="31" t="s">
        <v>44</v>
      </c>
      <c r="C4" s="31">
        <v>56.7</v>
      </c>
      <c r="D4" s="32">
        <v>9.4499999999999993</v>
      </c>
      <c r="E4" s="32"/>
      <c r="F4" s="32"/>
      <c r="G4" s="32"/>
      <c r="H4" s="32"/>
      <c r="I4" s="32">
        <v>47.25</v>
      </c>
      <c r="J4" s="32"/>
      <c r="K4" s="32"/>
      <c r="L4" s="32"/>
      <c r="M4" s="32"/>
      <c r="N4" s="32"/>
      <c r="O4" s="32"/>
      <c r="P4" s="32"/>
      <c r="Q4" s="31"/>
      <c r="R4" s="31"/>
      <c r="S4" s="31"/>
      <c r="T4" s="32"/>
      <c r="U4" s="32"/>
      <c r="V4" s="32"/>
      <c r="W4" s="32"/>
      <c r="X4" s="31"/>
      <c r="Y4" s="31"/>
      <c r="Z4" s="31"/>
      <c r="AA4" s="39"/>
      <c r="AB4" s="39"/>
      <c r="AC4" s="39"/>
      <c r="AD4" s="40"/>
      <c r="AE4" s="37"/>
    </row>
    <row r="5" spans="1:31" ht="15.6">
      <c r="A5" s="38">
        <v>43942</v>
      </c>
      <c r="B5" s="41" t="s">
        <v>131</v>
      </c>
      <c r="C5" s="42">
        <v>37.08</v>
      </c>
      <c r="D5" s="42">
        <v>6.18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>
        <v>30.9</v>
      </c>
      <c r="R5" s="31"/>
      <c r="S5" s="31"/>
      <c r="T5" s="31"/>
      <c r="U5" s="31"/>
      <c r="V5" s="31"/>
      <c r="W5" s="31"/>
      <c r="X5" s="31"/>
      <c r="Y5" s="31"/>
      <c r="Z5" s="31"/>
      <c r="AA5" s="43"/>
      <c r="AB5" s="43"/>
      <c r="AC5" s="43"/>
      <c r="AD5" s="43"/>
      <c r="AE5" s="44">
        <f>C5-SUM(D5:AD5)</f>
        <v>0</v>
      </c>
    </row>
    <row r="6" spans="1:31" ht="15.6">
      <c r="A6" s="38">
        <v>43942</v>
      </c>
      <c r="B6" s="41" t="s">
        <v>43</v>
      </c>
      <c r="C6" s="42">
        <v>292.66000000000003</v>
      </c>
      <c r="D6" s="42"/>
      <c r="E6" s="31">
        <v>292.66000000000003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43"/>
      <c r="AB6" s="43"/>
      <c r="AC6" s="43"/>
      <c r="AD6" s="43"/>
      <c r="AE6" s="44">
        <f>C6-SUM(D6:AD6)</f>
        <v>0</v>
      </c>
    </row>
    <row r="7" spans="1:31" ht="30.6">
      <c r="A7" s="38">
        <v>43970</v>
      </c>
      <c r="B7" s="41" t="s">
        <v>133</v>
      </c>
      <c r="C7" s="42">
        <v>1100</v>
      </c>
      <c r="D7" s="42"/>
      <c r="E7" s="31"/>
      <c r="F7" s="31"/>
      <c r="G7" s="31"/>
      <c r="H7" s="31"/>
      <c r="I7" s="31"/>
      <c r="J7" s="31"/>
      <c r="K7" s="31"/>
      <c r="L7" s="31">
        <v>1100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43"/>
      <c r="AB7" s="43"/>
      <c r="AC7" s="43"/>
      <c r="AD7" s="43"/>
      <c r="AE7" s="44">
        <f>C7-SUM(D7:AD7)</f>
        <v>0</v>
      </c>
    </row>
    <row r="8" spans="1:31" ht="15.6">
      <c r="A8" s="38">
        <v>43970</v>
      </c>
      <c r="B8" s="41" t="s">
        <v>134</v>
      </c>
      <c r="C8" s="42">
        <v>360</v>
      </c>
      <c r="D8" s="42">
        <v>60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>
        <v>300</v>
      </c>
      <c r="X8" s="31"/>
      <c r="Y8" s="31"/>
      <c r="Z8" s="31"/>
      <c r="AA8" s="43"/>
      <c r="AB8" s="45"/>
      <c r="AC8" s="43"/>
      <c r="AD8" s="43"/>
      <c r="AE8" s="44"/>
    </row>
    <row r="9" spans="1:31" ht="15.6">
      <c r="A9" s="38">
        <v>43970</v>
      </c>
      <c r="B9" s="41" t="s">
        <v>136</v>
      </c>
      <c r="C9" s="42">
        <v>40</v>
      </c>
      <c r="D9" s="4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>
        <v>40</v>
      </c>
      <c r="S9" s="31"/>
      <c r="T9" s="31"/>
      <c r="U9" s="31"/>
      <c r="V9" s="31"/>
      <c r="W9" s="31"/>
      <c r="X9" s="31"/>
      <c r="Y9" s="31"/>
      <c r="Z9" s="31"/>
      <c r="AA9" s="43"/>
      <c r="AB9" s="43"/>
      <c r="AC9" s="43"/>
      <c r="AD9" s="43"/>
      <c r="AE9" s="44">
        <f>C9-SUM(D9:AD9)</f>
        <v>0</v>
      </c>
    </row>
    <row r="10" spans="1:31" ht="15.6">
      <c r="A10" s="38"/>
      <c r="B10" s="41" t="s">
        <v>136</v>
      </c>
      <c r="C10" s="42">
        <v>100</v>
      </c>
      <c r="D10" s="4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43"/>
      <c r="AB10" s="43"/>
      <c r="AC10" s="43"/>
      <c r="AD10" s="43"/>
      <c r="AE10" s="44">
        <f>C10-SUM(D10:AD10)</f>
        <v>0</v>
      </c>
    </row>
    <row r="11" spans="1:31" ht="15.6">
      <c r="A11" s="38"/>
      <c r="B11" s="41" t="s">
        <v>137</v>
      </c>
      <c r="C11" s="42">
        <v>1225</v>
      </c>
      <c r="D11" s="42"/>
      <c r="E11" s="31"/>
      <c r="F11" s="31"/>
      <c r="G11" s="31"/>
      <c r="H11" s="31"/>
      <c r="I11" s="31"/>
      <c r="J11" s="31"/>
      <c r="K11" s="31"/>
      <c r="L11" s="31">
        <v>1225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43"/>
      <c r="AB11" s="43"/>
      <c r="AC11" s="43"/>
      <c r="AD11" s="43"/>
      <c r="AE11" s="44"/>
    </row>
    <row r="12" spans="1:31" ht="15.6">
      <c r="A12" s="38"/>
      <c r="B12" s="41" t="s">
        <v>138</v>
      </c>
      <c r="C12" s="42">
        <v>50</v>
      </c>
      <c r="D12" s="42"/>
      <c r="E12" s="31"/>
      <c r="F12" s="31"/>
      <c r="G12" s="31"/>
      <c r="H12" s="31"/>
      <c r="I12" s="31"/>
      <c r="J12" s="31"/>
      <c r="K12" s="31"/>
      <c r="L12" s="31">
        <v>50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43"/>
      <c r="AB12" s="43"/>
      <c r="AC12" s="43"/>
      <c r="AD12" s="43"/>
      <c r="AE12" s="44">
        <f>C12-SUM(D12:AD12)</f>
        <v>0</v>
      </c>
    </row>
    <row r="13" spans="1:31" ht="15.6">
      <c r="A13" s="38"/>
      <c r="B13" s="41" t="s">
        <v>140</v>
      </c>
      <c r="C13" s="42">
        <v>100</v>
      </c>
      <c r="D13" s="42"/>
      <c r="E13" s="31"/>
      <c r="F13" s="31"/>
      <c r="G13" s="31"/>
      <c r="H13" s="31"/>
      <c r="I13" s="31"/>
      <c r="J13" s="31"/>
      <c r="K13" s="31"/>
      <c r="L13" s="31">
        <v>100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43"/>
      <c r="AB13" s="43"/>
      <c r="AC13" s="43"/>
      <c r="AD13" s="43"/>
      <c r="AE13" s="44"/>
    </row>
    <row r="14" spans="1:31" ht="15.6">
      <c r="A14" s="38"/>
      <c r="B14" s="41" t="s">
        <v>139</v>
      </c>
      <c r="C14" s="42">
        <v>244</v>
      </c>
      <c r="D14" s="42"/>
      <c r="E14" s="31"/>
      <c r="F14" s="31"/>
      <c r="G14" s="31"/>
      <c r="H14" s="31"/>
      <c r="I14" s="31"/>
      <c r="J14" s="31"/>
      <c r="K14" s="31"/>
      <c r="L14" s="31">
        <v>244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43"/>
      <c r="AB14" s="43"/>
      <c r="AC14" s="43"/>
      <c r="AD14" s="43"/>
      <c r="AE14" s="44">
        <f>C14-SUM(D14:AD14)</f>
        <v>0</v>
      </c>
    </row>
    <row r="15" spans="1:31" ht="15.6">
      <c r="A15" s="38"/>
      <c r="B15" s="41" t="s">
        <v>141</v>
      </c>
      <c r="C15" s="42">
        <v>2916.23</v>
      </c>
      <c r="D15" s="42"/>
      <c r="E15" s="31"/>
      <c r="F15" s="31"/>
      <c r="G15" s="31"/>
      <c r="H15" s="31"/>
      <c r="I15" s="31"/>
      <c r="J15" s="31"/>
      <c r="K15" s="31">
        <v>2916.23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43"/>
      <c r="AB15" s="43"/>
      <c r="AC15" s="43"/>
      <c r="AD15" s="43"/>
      <c r="AE15" s="44">
        <f>C15-SUM(D15:AD15)</f>
        <v>0</v>
      </c>
    </row>
    <row r="16" spans="1:31" ht="15.6">
      <c r="A16" s="38"/>
      <c r="B16" s="41" t="s">
        <v>50</v>
      </c>
      <c r="C16" s="42">
        <v>25.1</v>
      </c>
      <c r="D16" s="42"/>
      <c r="E16" s="31"/>
      <c r="F16" s="31"/>
      <c r="G16" s="31"/>
      <c r="H16" s="31"/>
      <c r="I16" s="31"/>
      <c r="J16" s="31">
        <v>25.1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43"/>
      <c r="AB16" s="43"/>
      <c r="AC16" s="43"/>
      <c r="AD16" s="43"/>
      <c r="AE16" s="44">
        <v>0</v>
      </c>
    </row>
    <row r="17" spans="1:31" ht="15.6">
      <c r="A17" s="38"/>
      <c r="B17" s="41" t="s">
        <v>48</v>
      </c>
      <c r="C17" s="42">
        <v>292.66000000000003</v>
      </c>
      <c r="D17" s="42"/>
      <c r="E17" s="31">
        <v>292.66000000000003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43"/>
      <c r="AB17" s="43"/>
      <c r="AC17" s="43"/>
      <c r="AD17" s="43"/>
      <c r="AE17" s="44">
        <f t="shared" ref="AE17:AE24" si="0">C17-SUM(D17:AD17)</f>
        <v>0</v>
      </c>
    </row>
    <row r="18" spans="1:31" ht="15.6">
      <c r="A18" s="46"/>
      <c r="B18" s="41" t="s">
        <v>42</v>
      </c>
      <c r="C18" s="42">
        <v>177.3</v>
      </c>
      <c r="D18" s="42"/>
      <c r="E18" s="31"/>
      <c r="F18" s="31"/>
      <c r="G18" s="31"/>
      <c r="H18" s="31"/>
      <c r="I18" s="31"/>
      <c r="J18" s="31"/>
      <c r="K18" s="31"/>
      <c r="L18" s="31"/>
      <c r="M18" s="31"/>
      <c r="N18" s="31">
        <v>97.3</v>
      </c>
      <c r="O18" s="31"/>
      <c r="P18" s="31"/>
      <c r="Q18" s="31">
        <v>80</v>
      </c>
      <c r="R18" s="31"/>
      <c r="S18" s="31"/>
      <c r="T18" s="31"/>
      <c r="U18" s="31"/>
      <c r="V18" s="31"/>
      <c r="W18" s="31"/>
      <c r="X18" s="31"/>
      <c r="Y18" s="31"/>
      <c r="Z18" s="31"/>
      <c r="AA18" s="43"/>
      <c r="AB18" s="43"/>
      <c r="AC18" s="43"/>
      <c r="AD18" s="43"/>
      <c r="AE18" s="44">
        <f t="shared" si="0"/>
        <v>0</v>
      </c>
    </row>
    <row r="19" spans="1:31" ht="15.6">
      <c r="A19" s="46"/>
      <c r="B19" s="41" t="s">
        <v>47</v>
      </c>
      <c r="C19" s="42">
        <v>264</v>
      </c>
      <c r="D19" s="42">
        <v>44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43">
        <v>220</v>
      </c>
      <c r="AB19" s="43"/>
      <c r="AC19" s="43"/>
      <c r="AD19" s="43"/>
      <c r="AE19" s="44">
        <f t="shared" si="0"/>
        <v>0</v>
      </c>
    </row>
    <row r="20" spans="1:31" ht="30.6">
      <c r="A20" s="46"/>
      <c r="B20" s="41" t="s">
        <v>142</v>
      </c>
      <c r="C20" s="42">
        <v>100</v>
      </c>
      <c r="D20" s="42"/>
      <c r="E20" s="31"/>
      <c r="F20" s="31"/>
      <c r="G20" s="31"/>
      <c r="H20" s="31"/>
      <c r="I20" s="31"/>
      <c r="J20" s="31"/>
      <c r="K20" s="31"/>
      <c r="L20" s="31">
        <v>100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43"/>
      <c r="AB20" s="43"/>
      <c r="AC20" s="43"/>
      <c r="AD20" s="43"/>
      <c r="AE20" s="44">
        <f t="shared" si="0"/>
        <v>0</v>
      </c>
    </row>
    <row r="21" spans="1:31" ht="15.6">
      <c r="A21" s="46">
        <v>43999</v>
      </c>
      <c r="B21" s="41" t="s">
        <v>168</v>
      </c>
      <c r="C21" s="42">
        <v>15</v>
      </c>
      <c r="D21" s="42"/>
      <c r="E21" s="31"/>
      <c r="F21" s="31"/>
      <c r="G21" s="31"/>
      <c r="H21" s="31"/>
      <c r="I21" s="31"/>
      <c r="J21" s="31">
        <v>15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43"/>
      <c r="AB21" s="43"/>
      <c r="AC21" s="43"/>
      <c r="AD21" s="43"/>
      <c r="AE21" s="44">
        <f t="shared" si="0"/>
        <v>0</v>
      </c>
    </row>
    <row r="22" spans="1:31" ht="15.6">
      <c r="A22" s="46"/>
      <c r="B22" s="41" t="s">
        <v>50</v>
      </c>
      <c r="C22" s="42">
        <v>55.67</v>
      </c>
      <c r="D22" s="42"/>
      <c r="E22" s="31"/>
      <c r="F22" s="31"/>
      <c r="G22" s="31"/>
      <c r="H22" s="31"/>
      <c r="I22" s="31"/>
      <c r="J22" s="31">
        <v>55.67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43"/>
      <c r="AB22" s="43"/>
      <c r="AC22" s="43"/>
      <c r="AD22" s="43"/>
      <c r="AE22" s="44">
        <f t="shared" si="0"/>
        <v>0</v>
      </c>
    </row>
    <row r="23" spans="1:31" ht="15.6">
      <c r="A23" s="46"/>
      <c r="B23" s="41" t="s">
        <v>172</v>
      </c>
      <c r="C23" s="42">
        <v>372</v>
      </c>
      <c r="D23" s="42">
        <v>62</v>
      </c>
      <c r="E23" s="31"/>
      <c r="F23" s="31"/>
      <c r="G23" s="31"/>
      <c r="H23" s="31"/>
      <c r="I23" s="31"/>
      <c r="J23" s="31"/>
      <c r="K23" s="31"/>
      <c r="L23" s="31"/>
      <c r="M23" s="31">
        <v>310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43"/>
      <c r="AB23" s="43"/>
      <c r="AC23" s="43"/>
      <c r="AD23" s="43"/>
      <c r="AE23" s="44">
        <f t="shared" si="0"/>
        <v>0</v>
      </c>
    </row>
    <row r="24" spans="1:31" ht="15.6">
      <c r="A24" s="46"/>
      <c r="B24" s="41" t="s">
        <v>48</v>
      </c>
      <c r="C24" s="42">
        <v>316.66000000000003</v>
      </c>
      <c r="D24" s="42"/>
      <c r="E24" s="31">
        <v>316.66000000000003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43"/>
      <c r="AB24" s="43"/>
      <c r="AC24" s="43"/>
      <c r="AD24" s="43"/>
      <c r="AE24" s="44">
        <f t="shared" si="0"/>
        <v>0</v>
      </c>
    </row>
    <row r="25" spans="1:31" ht="15.6">
      <c r="A25" s="46"/>
      <c r="B25" s="41" t="s">
        <v>169</v>
      </c>
      <c r="C25" s="42">
        <v>450</v>
      </c>
      <c r="D25" s="42"/>
      <c r="E25" s="31"/>
      <c r="F25" s="31"/>
      <c r="G25" s="31"/>
      <c r="H25" s="31"/>
      <c r="I25" s="31"/>
      <c r="J25" s="31"/>
      <c r="K25" s="31"/>
      <c r="L25" s="31"/>
      <c r="M25" s="31"/>
      <c r="N25" s="31">
        <v>450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43"/>
      <c r="AB25" s="43"/>
      <c r="AC25" s="43"/>
      <c r="AD25" s="43"/>
      <c r="AE25" s="44"/>
    </row>
    <row r="26" spans="1:31" ht="15.6">
      <c r="A26" s="46"/>
      <c r="B26" s="41" t="s">
        <v>170</v>
      </c>
      <c r="C26" s="42">
        <v>205.8</v>
      </c>
      <c r="D26" s="42"/>
      <c r="E26" s="31">
        <v>205.8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43"/>
      <c r="AB26" s="43"/>
      <c r="AC26" s="43"/>
      <c r="AD26" s="43"/>
      <c r="AE26" s="44"/>
    </row>
    <row r="27" spans="1:31" ht="15.6">
      <c r="A27" s="46"/>
      <c r="B27" s="110" t="s">
        <v>171</v>
      </c>
      <c r="C27" s="114">
        <v>18.07</v>
      </c>
      <c r="D27" s="114">
        <v>3.01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>
        <v>15.06</v>
      </c>
      <c r="R27" s="31"/>
      <c r="S27" s="31"/>
      <c r="T27" s="31"/>
      <c r="U27" s="31"/>
      <c r="V27" s="31"/>
      <c r="W27" s="31"/>
      <c r="X27" s="31"/>
      <c r="Y27" s="31"/>
      <c r="Z27" s="31"/>
      <c r="AA27" s="43"/>
      <c r="AB27" s="43"/>
      <c r="AC27" s="43"/>
      <c r="AD27" s="43"/>
      <c r="AE27" s="44"/>
    </row>
    <row r="28" spans="1:31" ht="15.6">
      <c r="A28" s="46"/>
      <c r="B28" s="41" t="s">
        <v>173</v>
      </c>
      <c r="C28" s="42">
        <v>18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31"/>
      <c r="Q28" s="31"/>
      <c r="R28" s="31"/>
      <c r="S28" s="31"/>
      <c r="T28" s="31"/>
      <c r="U28" s="31"/>
      <c r="V28" s="31"/>
      <c r="W28" s="31"/>
      <c r="X28" s="31">
        <v>18</v>
      </c>
      <c r="Y28" s="31"/>
      <c r="Z28" s="31"/>
      <c r="AA28" s="43"/>
      <c r="AB28" s="43"/>
      <c r="AC28" s="43"/>
      <c r="AD28" s="43"/>
      <c r="AE28" s="44"/>
    </row>
    <row r="29" spans="1:31" ht="15.6">
      <c r="A29" s="46">
        <v>44034</v>
      </c>
      <c r="B29" s="110" t="s">
        <v>174</v>
      </c>
      <c r="C29" s="114">
        <v>112.67</v>
      </c>
      <c r="D29" s="114">
        <v>18.78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>
        <v>93.89</v>
      </c>
      <c r="R29" s="31"/>
      <c r="S29" s="31"/>
      <c r="T29" s="31"/>
      <c r="U29" s="31"/>
      <c r="V29" s="31"/>
      <c r="W29" s="31"/>
      <c r="X29" s="31"/>
      <c r="Y29" s="31"/>
      <c r="Z29" s="31"/>
      <c r="AA29" s="43"/>
      <c r="AB29" s="43"/>
      <c r="AC29" s="43"/>
      <c r="AD29" s="43"/>
      <c r="AE29" s="44">
        <f t="shared" ref="AE29:AE38" si="1">C29-SUM(D29:AD29)</f>
        <v>0</v>
      </c>
    </row>
    <row r="30" spans="1:31" ht="30.6">
      <c r="A30" s="46"/>
      <c r="B30" s="41" t="s">
        <v>175</v>
      </c>
      <c r="C30" s="42">
        <v>135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31">
        <v>135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43"/>
      <c r="AB30" s="43"/>
      <c r="AC30" s="43"/>
      <c r="AD30" s="43"/>
      <c r="AE30" s="44">
        <f t="shared" si="1"/>
        <v>0</v>
      </c>
    </row>
    <row r="31" spans="1:31" ht="15.6">
      <c r="A31" s="46"/>
      <c r="B31" s="41" t="s">
        <v>176</v>
      </c>
      <c r="C31" s="42">
        <v>300.45999999999998</v>
      </c>
      <c r="D31" s="42"/>
      <c r="E31" s="42">
        <v>300.45999999999998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43"/>
      <c r="AB31" s="43"/>
      <c r="AC31" s="43"/>
      <c r="AD31" s="43"/>
      <c r="AE31" s="44">
        <f t="shared" si="1"/>
        <v>0</v>
      </c>
    </row>
    <row r="32" spans="1:31" ht="45.6">
      <c r="A32" s="46"/>
      <c r="B32" s="41" t="s">
        <v>177</v>
      </c>
      <c r="C32" s="42">
        <v>100</v>
      </c>
      <c r="D32" s="42"/>
      <c r="E32" s="42"/>
      <c r="F32" s="42"/>
      <c r="G32" s="42"/>
      <c r="H32" s="42"/>
      <c r="I32" s="42"/>
      <c r="J32" s="42">
        <v>100</v>
      </c>
      <c r="K32" s="42"/>
      <c r="L32" s="42"/>
      <c r="M32" s="42"/>
      <c r="N32" s="42"/>
      <c r="O32" s="42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43"/>
      <c r="AB32" s="43"/>
      <c r="AC32" s="43"/>
      <c r="AD32" s="43"/>
      <c r="AE32" s="44">
        <f t="shared" si="1"/>
        <v>0</v>
      </c>
    </row>
    <row r="33" spans="1:31" ht="15.6">
      <c r="A33" s="46"/>
      <c r="B33" s="41" t="s">
        <v>42</v>
      </c>
      <c r="C33" s="42">
        <v>309.72000000000003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>
        <v>279.99</v>
      </c>
      <c r="O33" s="42"/>
      <c r="P33" s="31"/>
      <c r="Q33" s="31">
        <v>29.73</v>
      </c>
      <c r="R33" s="31"/>
      <c r="S33" s="31"/>
      <c r="T33" s="31"/>
      <c r="U33" s="31"/>
      <c r="V33" s="31"/>
      <c r="W33" s="31"/>
      <c r="X33" s="31"/>
      <c r="Y33" s="31"/>
      <c r="Z33" s="31"/>
      <c r="AA33" s="43"/>
      <c r="AB33" s="43"/>
      <c r="AC33" s="43"/>
      <c r="AD33" s="43"/>
      <c r="AE33" s="44">
        <f t="shared" si="1"/>
        <v>0</v>
      </c>
    </row>
    <row r="34" spans="1:31" ht="15.6">
      <c r="A34" s="46"/>
      <c r="B34" s="41" t="s">
        <v>50</v>
      </c>
      <c r="C34" s="42">
        <v>48.62</v>
      </c>
      <c r="D34" s="42"/>
      <c r="E34" s="42"/>
      <c r="F34" s="42"/>
      <c r="G34" s="42"/>
      <c r="H34" s="42"/>
      <c r="I34" s="42"/>
      <c r="J34" s="42">
        <v>48.62</v>
      </c>
      <c r="K34" s="42"/>
      <c r="L34" s="42"/>
      <c r="M34" s="42"/>
      <c r="N34" s="42"/>
      <c r="O34" s="4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43"/>
      <c r="AB34" s="43"/>
      <c r="AC34" s="43"/>
      <c r="AD34" s="43"/>
      <c r="AE34" s="44">
        <f t="shared" si="1"/>
        <v>0</v>
      </c>
    </row>
    <row r="35" spans="1:31" ht="45.6">
      <c r="A35" s="46"/>
      <c r="B35" s="41" t="s">
        <v>178</v>
      </c>
      <c r="C35" s="42">
        <v>44</v>
      </c>
      <c r="D35" s="42"/>
      <c r="E35" s="42"/>
      <c r="F35" s="42"/>
      <c r="G35" s="42"/>
      <c r="H35" s="42"/>
      <c r="I35" s="42"/>
      <c r="J35" s="42">
        <v>44</v>
      </c>
      <c r="K35" s="42"/>
      <c r="L35" s="42"/>
      <c r="M35" s="42"/>
      <c r="N35" s="42"/>
      <c r="O35" s="42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43"/>
      <c r="AB35" s="43"/>
      <c r="AC35" s="43"/>
      <c r="AD35" s="43"/>
      <c r="AE35" s="44">
        <f t="shared" si="1"/>
        <v>0</v>
      </c>
    </row>
    <row r="36" spans="1:31" ht="15.6">
      <c r="A36" s="46"/>
      <c r="B36" s="41" t="s">
        <v>179</v>
      </c>
      <c r="C36" s="42">
        <v>66</v>
      </c>
      <c r="D36" s="42">
        <v>11</v>
      </c>
      <c r="E36" s="42"/>
      <c r="F36" s="42"/>
      <c r="G36" s="42"/>
      <c r="H36" s="42"/>
      <c r="I36" s="42"/>
      <c r="J36" s="42"/>
      <c r="K36" s="42"/>
      <c r="L36" s="42"/>
      <c r="M36" s="42"/>
      <c r="N36" s="42">
        <v>55</v>
      </c>
      <c r="O36" s="42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43"/>
      <c r="AB36" s="43"/>
      <c r="AC36" s="43"/>
      <c r="AD36" s="43"/>
      <c r="AE36" s="44">
        <f t="shared" si="1"/>
        <v>0</v>
      </c>
    </row>
    <row r="37" spans="1:31" ht="15.6">
      <c r="A37" s="46"/>
      <c r="B37" s="110" t="s">
        <v>180</v>
      </c>
      <c r="C37" s="114">
        <v>88.96</v>
      </c>
      <c r="D37" s="114">
        <v>14.82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>
        <v>74.14</v>
      </c>
      <c r="R37" s="31"/>
      <c r="S37" s="31"/>
      <c r="T37" s="31"/>
      <c r="U37" s="31"/>
      <c r="V37" s="31"/>
      <c r="W37" s="31"/>
      <c r="X37" s="31"/>
      <c r="Y37" s="31"/>
      <c r="Z37" s="31"/>
      <c r="AA37" s="43"/>
      <c r="AB37" s="43"/>
      <c r="AC37" s="43"/>
      <c r="AD37" s="43"/>
      <c r="AE37" s="44">
        <f t="shared" si="1"/>
        <v>0</v>
      </c>
    </row>
    <row r="38" spans="1:31" ht="30.6">
      <c r="A38" s="38"/>
      <c r="B38" s="41" t="s">
        <v>181</v>
      </c>
      <c r="C38" s="42">
        <v>336</v>
      </c>
      <c r="D38" s="42">
        <v>56</v>
      </c>
      <c r="E38" s="31"/>
      <c r="F38" s="31"/>
      <c r="G38" s="31"/>
      <c r="H38" s="31"/>
      <c r="I38" s="31"/>
      <c r="J38" s="31"/>
      <c r="K38" s="31"/>
      <c r="L38" s="31"/>
      <c r="M38" s="31">
        <v>280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43"/>
      <c r="AB38" s="43"/>
      <c r="AC38" s="43"/>
      <c r="AD38" s="43"/>
      <c r="AE38" s="44">
        <f t="shared" si="1"/>
        <v>0</v>
      </c>
    </row>
    <row r="39" spans="1:31" ht="30.6">
      <c r="A39" s="38"/>
      <c r="B39" s="41" t="s">
        <v>182</v>
      </c>
      <c r="C39" s="42">
        <v>354</v>
      </c>
      <c r="D39" s="42">
        <v>59</v>
      </c>
      <c r="E39" s="31"/>
      <c r="F39" s="31"/>
      <c r="G39" s="31"/>
      <c r="H39" s="31"/>
      <c r="I39" s="31"/>
      <c r="J39" s="31"/>
      <c r="K39" s="31"/>
      <c r="L39" s="31"/>
      <c r="M39" s="31">
        <v>295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43"/>
      <c r="AB39" s="43"/>
      <c r="AC39" s="43"/>
      <c r="AD39" s="43"/>
      <c r="AE39" s="44"/>
    </row>
    <row r="40" spans="1:31" ht="15.6">
      <c r="A40" s="38"/>
      <c r="B40" s="110" t="s">
        <v>183</v>
      </c>
      <c r="C40" s="114">
        <v>50</v>
      </c>
      <c r="D40" s="114">
        <v>8.33</v>
      </c>
      <c r="E40" s="114"/>
      <c r="F40" s="114"/>
      <c r="G40" s="114"/>
      <c r="H40" s="114"/>
      <c r="I40" s="114"/>
      <c r="J40" s="114"/>
      <c r="K40" s="114">
        <v>41.67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43"/>
      <c r="AB40" s="43"/>
      <c r="AC40" s="43"/>
      <c r="AD40" s="43"/>
      <c r="AE40" s="44">
        <f>C40-SUM(D40:AD40)</f>
        <v>0</v>
      </c>
    </row>
    <row r="41" spans="1:31" ht="15.6">
      <c r="A41" s="38"/>
      <c r="B41" s="41" t="s">
        <v>184</v>
      </c>
      <c r="C41" s="42">
        <v>255</v>
      </c>
      <c r="D41" s="42">
        <v>42.5</v>
      </c>
      <c r="E41" s="31"/>
      <c r="F41" s="31"/>
      <c r="G41" s="31"/>
      <c r="H41" s="31"/>
      <c r="I41" s="31"/>
      <c r="J41" s="31"/>
      <c r="K41" s="31"/>
      <c r="L41" s="31"/>
      <c r="M41" s="31"/>
      <c r="N41" s="31">
        <v>212.5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43"/>
      <c r="AB41" s="43"/>
      <c r="AC41" s="43"/>
      <c r="AD41" s="43"/>
      <c r="AE41" s="44">
        <f>C41-SUM(D41:AD41)</f>
        <v>0</v>
      </c>
    </row>
    <row r="42" spans="1:31" ht="15.6">
      <c r="A42" s="38"/>
      <c r="B42" s="41" t="s">
        <v>185</v>
      </c>
      <c r="C42" s="42">
        <v>56.7</v>
      </c>
      <c r="D42" s="42">
        <v>9.4499999999999993</v>
      </c>
      <c r="E42" s="31"/>
      <c r="F42" s="31"/>
      <c r="G42" s="31"/>
      <c r="H42" s="31"/>
      <c r="I42" s="31">
        <v>47.25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43"/>
      <c r="AB42" s="43"/>
      <c r="AC42" s="43"/>
      <c r="AD42" s="43"/>
      <c r="AE42" s="44">
        <f>C42-SUM(D42:AD42)</f>
        <v>0</v>
      </c>
    </row>
    <row r="43" spans="1:31" ht="30.6">
      <c r="A43" s="38"/>
      <c r="B43" s="41" t="s">
        <v>186</v>
      </c>
      <c r="C43" s="42">
        <v>113.59</v>
      </c>
      <c r="D43" s="42">
        <v>18.93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>
        <v>94.66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43"/>
      <c r="AB43" s="43"/>
      <c r="AC43" s="43"/>
      <c r="AD43" s="43"/>
      <c r="AE43" s="44">
        <f>C43-SUM(D43:AD43)</f>
        <v>0</v>
      </c>
    </row>
    <row r="44" spans="1:31" ht="15.6">
      <c r="A44" s="38"/>
      <c r="B44" s="41" t="s">
        <v>172</v>
      </c>
      <c r="C44" s="42">
        <v>354</v>
      </c>
      <c r="D44" s="42">
        <v>59</v>
      </c>
      <c r="E44" s="31"/>
      <c r="F44" s="31"/>
      <c r="G44" s="31"/>
      <c r="H44" s="31"/>
      <c r="I44" s="31"/>
      <c r="J44" s="31"/>
      <c r="K44" s="31"/>
      <c r="L44" s="31"/>
      <c r="M44" s="31">
        <v>295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43"/>
      <c r="AB44" s="43"/>
      <c r="AC44" s="43"/>
      <c r="AD44" s="43"/>
      <c r="AE44" s="44"/>
    </row>
    <row r="45" spans="1:31" ht="15.6">
      <c r="A45" s="38"/>
      <c r="B45" s="41" t="s">
        <v>176</v>
      </c>
      <c r="C45" s="42">
        <v>300.66000000000003</v>
      </c>
      <c r="D45" s="42"/>
      <c r="E45" s="31">
        <v>300.66000000000003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43"/>
      <c r="AB45" s="43"/>
      <c r="AC45" s="43"/>
      <c r="AD45" s="43"/>
      <c r="AE45" s="44">
        <f>C45-SUM(D45:AD45)</f>
        <v>0</v>
      </c>
    </row>
    <row r="46" spans="1:31" ht="15.6">
      <c r="A46" s="47"/>
      <c r="B46" s="110" t="s">
        <v>180</v>
      </c>
      <c r="C46" s="114">
        <v>45.07</v>
      </c>
      <c r="D46" s="114">
        <v>7.51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>
        <v>37.56</v>
      </c>
      <c r="O46" s="42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43"/>
      <c r="AB46" s="43"/>
      <c r="AC46" s="43"/>
      <c r="AD46" s="43"/>
      <c r="AE46" s="44">
        <v>0</v>
      </c>
    </row>
    <row r="47" spans="1:31" ht="15.6">
      <c r="A47" s="38"/>
      <c r="B47" s="41" t="s">
        <v>187</v>
      </c>
      <c r="C47" s="42">
        <v>486.05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>
        <v>326.05</v>
      </c>
      <c r="O47" s="42"/>
      <c r="P47" s="31"/>
      <c r="Q47" s="31">
        <v>160</v>
      </c>
      <c r="R47" s="31"/>
      <c r="S47" s="31"/>
      <c r="T47" s="31"/>
      <c r="U47" s="31"/>
      <c r="V47" s="31"/>
      <c r="W47" s="31"/>
      <c r="X47" s="31"/>
      <c r="Y47" s="31"/>
      <c r="Z47" s="31"/>
      <c r="AA47" s="43"/>
      <c r="AB47" s="43"/>
      <c r="AC47" s="43"/>
      <c r="AD47" s="43"/>
      <c r="AE47" s="44">
        <v>0</v>
      </c>
    </row>
    <row r="48" spans="1:31" ht="15.6">
      <c r="A48" s="38"/>
      <c r="B48" s="41" t="s">
        <v>188</v>
      </c>
      <c r="C48" s="42">
        <v>86.43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31">
        <v>86.43</v>
      </c>
      <c r="R48" s="31"/>
      <c r="S48" s="31"/>
      <c r="T48" s="31"/>
      <c r="U48" s="31"/>
      <c r="V48" s="31"/>
      <c r="W48" s="31"/>
      <c r="X48" s="31"/>
      <c r="Y48" s="31"/>
      <c r="Z48" s="31"/>
      <c r="AA48" s="43"/>
      <c r="AB48" s="43"/>
      <c r="AC48" s="43"/>
      <c r="AD48" s="43"/>
      <c r="AE48" s="44">
        <f>C48-SUM(D48:AD48)</f>
        <v>0</v>
      </c>
    </row>
    <row r="49" spans="1:31" ht="15.6">
      <c r="A49" s="38"/>
      <c r="B49" s="41" t="s">
        <v>189</v>
      </c>
      <c r="C49" s="42">
        <v>90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31">
        <v>90</v>
      </c>
      <c r="R49" s="31"/>
      <c r="S49" s="31"/>
      <c r="T49" s="31"/>
      <c r="U49" s="31"/>
      <c r="V49" s="31"/>
      <c r="W49" s="31"/>
      <c r="X49" s="31"/>
      <c r="Y49" s="31"/>
      <c r="Z49" s="31"/>
      <c r="AA49" s="43"/>
      <c r="AB49" s="43"/>
      <c r="AC49" s="43"/>
      <c r="AD49" s="43"/>
      <c r="AE49" s="44">
        <f>C49-SUM(D49:AD49)</f>
        <v>0</v>
      </c>
    </row>
    <row r="50" spans="1:31" ht="15.6">
      <c r="A50" s="38"/>
      <c r="B50" s="41" t="s">
        <v>190</v>
      </c>
      <c r="C50" s="42">
        <v>2100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1"/>
      <c r="Q50" s="31"/>
      <c r="R50" s="31"/>
      <c r="S50" s="31"/>
      <c r="T50" s="31"/>
      <c r="U50" s="31"/>
      <c r="V50" s="31"/>
      <c r="W50" s="31">
        <v>2100</v>
      </c>
      <c r="X50" s="31"/>
      <c r="Y50" s="31"/>
      <c r="Z50" s="31"/>
      <c r="AA50" s="43"/>
      <c r="AB50" s="43"/>
      <c r="AC50" s="43"/>
      <c r="AD50" s="43"/>
      <c r="AE50" s="44">
        <f>C50-SUM(D50:AD50)</f>
        <v>0</v>
      </c>
    </row>
    <row r="51" spans="1:31" ht="15.6">
      <c r="A51" s="38">
        <v>44090</v>
      </c>
      <c r="B51" s="41" t="s">
        <v>191</v>
      </c>
      <c r="C51" s="42">
        <v>1023.53</v>
      </c>
      <c r="D51" s="42"/>
      <c r="E51" s="42"/>
      <c r="F51" s="42">
        <v>1023.53</v>
      </c>
      <c r="G51" s="42"/>
      <c r="H51" s="42"/>
      <c r="I51" s="42"/>
      <c r="J51" s="42"/>
      <c r="K51" s="42"/>
      <c r="L51" s="42"/>
      <c r="M51" s="42"/>
      <c r="N51" s="42"/>
      <c r="O51" s="42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43"/>
      <c r="AB51" s="43"/>
      <c r="AC51" s="43"/>
      <c r="AD51" s="43"/>
      <c r="AE51" s="44">
        <f>C51-SUM(D51:AD51)</f>
        <v>0</v>
      </c>
    </row>
    <row r="52" spans="1:31" ht="15.6">
      <c r="A52" s="38">
        <v>44092</v>
      </c>
      <c r="B52" s="41" t="s">
        <v>50</v>
      </c>
      <c r="C52" s="42">
        <v>8.8000000000000007</v>
      </c>
      <c r="D52" s="42"/>
      <c r="E52" s="42"/>
      <c r="F52" s="42"/>
      <c r="G52" s="42"/>
      <c r="H52" s="42"/>
      <c r="I52" s="42"/>
      <c r="J52" s="42">
        <v>8.8000000000000007</v>
      </c>
      <c r="K52" s="42"/>
      <c r="L52" s="42"/>
      <c r="M52" s="42"/>
      <c r="N52" s="42"/>
      <c r="O52" s="42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43"/>
      <c r="AB52" s="43"/>
      <c r="AC52" s="43"/>
      <c r="AD52" s="43"/>
      <c r="AE52" s="44"/>
    </row>
    <row r="53" spans="1:31" ht="15.6">
      <c r="A53" s="47">
        <v>44092</v>
      </c>
      <c r="B53" s="41" t="s">
        <v>192</v>
      </c>
      <c r="C53" s="42">
        <v>65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>
        <v>65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43"/>
      <c r="AB53" s="43"/>
      <c r="AC53" s="43"/>
      <c r="AD53" s="43"/>
      <c r="AE53" s="44">
        <f t="shared" ref="AE53:AE60" si="2">C53-SUM(D53:AD53)</f>
        <v>0</v>
      </c>
    </row>
    <row r="54" spans="1:31" ht="15.6">
      <c r="A54" s="47">
        <v>44092</v>
      </c>
      <c r="B54" s="41" t="s">
        <v>170</v>
      </c>
      <c r="C54" s="42">
        <v>206</v>
      </c>
      <c r="D54" s="42"/>
      <c r="E54" s="42">
        <v>206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43"/>
      <c r="AB54" s="43"/>
      <c r="AC54" s="43"/>
      <c r="AD54" s="43"/>
      <c r="AE54" s="44">
        <f t="shared" si="2"/>
        <v>0</v>
      </c>
    </row>
    <row r="55" spans="1:31" ht="15.6">
      <c r="A55" s="38">
        <v>44092</v>
      </c>
      <c r="B55" s="41" t="s">
        <v>42</v>
      </c>
      <c r="C55" s="42">
        <v>541.89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>
        <v>341.89</v>
      </c>
      <c r="O55" s="42"/>
      <c r="P55" s="31"/>
      <c r="Q55" s="31">
        <v>200</v>
      </c>
      <c r="R55" s="31"/>
      <c r="S55" s="31"/>
      <c r="T55" s="31"/>
      <c r="U55" s="31"/>
      <c r="V55" s="31"/>
      <c r="W55" s="31"/>
      <c r="X55" s="31"/>
      <c r="Y55" s="31"/>
      <c r="Z55" s="31"/>
      <c r="AA55" s="43"/>
      <c r="AB55" s="43"/>
      <c r="AC55" s="43"/>
      <c r="AD55" s="43"/>
      <c r="AE55" s="44">
        <f t="shared" si="2"/>
        <v>0</v>
      </c>
    </row>
    <row r="56" spans="1:31" ht="15.6">
      <c r="A56" s="38">
        <v>44092</v>
      </c>
      <c r="B56" s="110" t="s">
        <v>193</v>
      </c>
      <c r="C56" s="114">
        <v>50</v>
      </c>
      <c r="D56" s="114">
        <v>8.33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>
        <v>41.67</v>
      </c>
      <c r="O56" s="42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43"/>
      <c r="AB56" s="43"/>
      <c r="AC56" s="43"/>
      <c r="AD56" s="43"/>
      <c r="AE56" s="44">
        <f t="shared" si="2"/>
        <v>0</v>
      </c>
    </row>
    <row r="57" spans="1:31" ht="15.6">
      <c r="A57" s="38">
        <v>44092</v>
      </c>
      <c r="B57" s="41" t="s">
        <v>172</v>
      </c>
      <c r="C57" s="42">
        <v>354</v>
      </c>
      <c r="D57" s="42">
        <v>59</v>
      </c>
      <c r="E57" s="42"/>
      <c r="F57" s="42"/>
      <c r="G57" s="42"/>
      <c r="H57" s="42"/>
      <c r="I57" s="42"/>
      <c r="J57" s="42"/>
      <c r="K57" s="42"/>
      <c r="L57" s="42"/>
      <c r="M57" s="42">
        <v>295</v>
      </c>
      <c r="N57" s="42"/>
      <c r="O57" s="42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43"/>
      <c r="AB57" s="43"/>
      <c r="AC57" s="43"/>
      <c r="AD57" s="43"/>
      <c r="AE57" s="44">
        <f t="shared" si="2"/>
        <v>0</v>
      </c>
    </row>
    <row r="58" spans="1:31" ht="15.6">
      <c r="A58" s="38">
        <v>44096</v>
      </c>
      <c r="B58" s="110" t="s">
        <v>183</v>
      </c>
      <c r="C58" s="114">
        <v>12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>
        <v>12</v>
      </c>
      <c r="O58" s="42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43"/>
      <c r="AB58" s="43"/>
      <c r="AC58" s="43"/>
      <c r="AD58" s="43"/>
      <c r="AE58" s="44">
        <f t="shared" si="2"/>
        <v>0</v>
      </c>
    </row>
    <row r="59" spans="1:31" ht="15.6">
      <c r="A59" s="47">
        <v>44096</v>
      </c>
      <c r="B59" s="41" t="s">
        <v>180</v>
      </c>
      <c r="C59" s="114">
        <v>58.5</v>
      </c>
      <c r="D59" s="114">
        <v>9.75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>
        <v>48.75</v>
      </c>
      <c r="R59" s="31"/>
      <c r="S59" s="31"/>
      <c r="T59" s="31"/>
      <c r="U59" s="31"/>
      <c r="V59" s="31"/>
      <c r="W59" s="31"/>
      <c r="X59" s="31"/>
      <c r="Y59" s="31"/>
      <c r="Z59" s="31"/>
      <c r="AA59" s="43"/>
      <c r="AB59" s="43"/>
      <c r="AC59" s="43"/>
      <c r="AD59" s="43"/>
      <c r="AE59" s="44">
        <f t="shared" si="2"/>
        <v>0</v>
      </c>
    </row>
    <row r="60" spans="1:31" ht="15.6">
      <c r="A60" s="47">
        <v>44096</v>
      </c>
      <c r="B60" s="41" t="s">
        <v>194</v>
      </c>
      <c r="C60" s="42">
        <v>382.48</v>
      </c>
      <c r="D60" s="42"/>
      <c r="E60" s="31"/>
      <c r="F60" s="31"/>
      <c r="G60" s="31"/>
      <c r="H60" s="31"/>
      <c r="I60" s="31"/>
      <c r="J60" s="31"/>
      <c r="K60" s="31"/>
      <c r="L60" s="31"/>
      <c r="M60" s="31"/>
      <c r="N60" s="31">
        <v>382.48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43"/>
      <c r="AB60" s="43"/>
      <c r="AC60" s="43"/>
      <c r="AD60" s="43"/>
      <c r="AE60" s="44">
        <f t="shared" si="2"/>
        <v>0</v>
      </c>
    </row>
    <row r="61" spans="1:31" ht="15.6">
      <c r="A61" s="47">
        <v>44096</v>
      </c>
      <c r="B61" s="41" t="s">
        <v>43</v>
      </c>
      <c r="C61" s="42">
        <v>300.66000000000003</v>
      </c>
      <c r="D61" s="42"/>
      <c r="E61" s="31">
        <v>300.66000000000003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43"/>
      <c r="AB61" s="43"/>
      <c r="AC61" s="43"/>
      <c r="AD61" s="43"/>
      <c r="AE61" s="44"/>
    </row>
    <row r="62" spans="1:31" ht="15.6">
      <c r="A62" s="47">
        <v>44104</v>
      </c>
      <c r="B62" s="41" t="s">
        <v>195</v>
      </c>
      <c r="C62" s="42">
        <v>18</v>
      </c>
      <c r="D62" s="4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>
        <v>18</v>
      </c>
      <c r="Y62" s="31"/>
      <c r="Z62" s="31"/>
      <c r="AA62" s="43"/>
      <c r="AB62" s="43"/>
      <c r="AC62" s="43"/>
      <c r="AD62" s="43"/>
      <c r="AE62" s="44">
        <f t="shared" ref="AE62:AE68" si="3">C62-SUM(D62:AD62)</f>
        <v>0</v>
      </c>
    </row>
    <row r="63" spans="1:31" ht="15.6">
      <c r="A63" s="47">
        <v>44117</v>
      </c>
      <c r="B63" s="41" t="s">
        <v>198</v>
      </c>
      <c r="C63" s="42">
        <v>28.94</v>
      </c>
      <c r="D63" s="42">
        <v>4.82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24.12</v>
      </c>
      <c r="R63" s="31"/>
      <c r="S63" s="31"/>
      <c r="T63" s="31"/>
      <c r="U63" s="31"/>
      <c r="V63" s="31"/>
      <c r="W63" s="31"/>
      <c r="X63" s="31"/>
      <c r="Y63" s="31"/>
      <c r="Z63" s="31"/>
      <c r="AA63" s="43"/>
      <c r="AB63" s="43"/>
      <c r="AC63" s="43"/>
      <c r="AD63" s="43"/>
      <c r="AE63" s="44">
        <f t="shared" si="3"/>
        <v>0</v>
      </c>
    </row>
    <row r="64" spans="1:31" ht="15.6">
      <c r="A64" s="47">
        <v>44117</v>
      </c>
      <c r="B64" s="41" t="s">
        <v>48</v>
      </c>
      <c r="C64" s="42">
        <v>349.33</v>
      </c>
      <c r="D64" s="42"/>
      <c r="E64" s="31">
        <v>349.33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43"/>
      <c r="AB64" s="43"/>
      <c r="AC64" s="43"/>
      <c r="AD64" s="43"/>
      <c r="AE64" s="44">
        <f t="shared" si="3"/>
        <v>0</v>
      </c>
    </row>
    <row r="65" spans="1:31" ht="15.6">
      <c r="A65" s="47">
        <v>44117</v>
      </c>
      <c r="B65" s="41" t="s">
        <v>172</v>
      </c>
      <c r="C65" s="42">
        <v>354</v>
      </c>
      <c r="D65" s="42">
        <v>59</v>
      </c>
      <c r="E65" s="31"/>
      <c r="F65" s="31"/>
      <c r="G65" s="31"/>
      <c r="H65" s="31"/>
      <c r="I65" s="31"/>
      <c r="J65" s="31"/>
      <c r="K65" s="31"/>
      <c r="L65" s="31"/>
      <c r="M65" s="31">
        <v>295</v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43"/>
      <c r="AB65" s="43"/>
      <c r="AC65" s="43"/>
      <c r="AD65" s="43"/>
      <c r="AE65" s="44">
        <f t="shared" si="3"/>
        <v>0</v>
      </c>
    </row>
    <row r="66" spans="1:31" ht="15.6">
      <c r="A66" s="47">
        <v>44117</v>
      </c>
      <c r="B66" s="41" t="s">
        <v>42</v>
      </c>
      <c r="C66" s="42">
        <v>299.13</v>
      </c>
      <c r="D66" s="42"/>
      <c r="E66" s="31"/>
      <c r="F66" s="31"/>
      <c r="G66" s="31"/>
      <c r="H66" s="31"/>
      <c r="I66" s="31"/>
      <c r="J66" s="31"/>
      <c r="K66" s="31"/>
      <c r="L66" s="31"/>
      <c r="M66" s="31"/>
      <c r="N66" s="31">
        <v>179.13</v>
      </c>
      <c r="O66" s="31"/>
      <c r="P66" s="31"/>
      <c r="Q66" s="31">
        <v>120</v>
      </c>
      <c r="R66" s="31"/>
      <c r="S66" s="31"/>
      <c r="T66" s="31"/>
      <c r="U66" s="31"/>
      <c r="V66" s="31"/>
      <c r="W66" s="31"/>
      <c r="X66" s="31"/>
      <c r="Y66" s="31"/>
      <c r="Z66" s="31"/>
      <c r="AA66" s="43"/>
      <c r="AB66" s="43"/>
      <c r="AC66" s="43"/>
      <c r="AD66" s="43"/>
      <c r="AE66" s="44">
        <f t="shared" si="3"/>
        <v>0</v>
      </c>
    </row>
    <row r="67" spans="1:31" ht="15.6">
      <c r="A67" s="47">
        <v>44117</v>
      </c>
      <c r="B67" s="41" t="s">
        <v>185</v>
      </c>
      <c r="C67" s="42">
        <v>56.7</v>
      </c>
      <c r="D67" s="42">
        <v>9.4499999999999993</v>
      </c>
      <c r="E67" s="31"/>
      <c r="F67" s="31"/>
      <c r="G67" s="31"/>
      <c r="H67" s="31"/>
      <c r="I67" s="31">
        <v>47.25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43"/>
      <c r="AB67" s="43"/>
      <c r="AC67" s="43"/>
      <c r="AD67" s="43"/>
      <c r="AE67" s="44">
        <f t="shared" si="3"/>
        <v>0</v>
      </c>
    </row>
    <row r="68" spans="1:31" ht="15.6">
      <c r="A68" s="47">
        <v>44117</v>
      </c>
      <c r="B68" s="41" t="s">
        <v>200</v>
      </c>
      <c r="C68" s="42">
        <v>480</v>
      </c>
      <c r="D68" s="4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>
        <v>480</v>
      </c>
      <c r="AA68" s="43"/>
      <c r="AB68" s="43"/>
      <c r="AC68" s="43"/>
      <c r="AD68" s="43"/>
      <c r="AE68" s="44">
        <f t="shared" si="3"/>
        <v>0</v>
      </c>
    </row>
    <row r="69" spans="1:31" ht="15.6">
      <c r="A69" s="47">
        <v>44117</v>
      </c>
      <c r="B69" s="41" t="s">
        <v>47</v>
      </c>
      <c r="C69" s="42">
        <v>240</v>
      </c>
      <c r="D69" s="42">
        <v>40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43">
        <v>200</v>
      </c>
      <c r="AB69" s="43"/>
      <c r="AC69" s="43"/>
      <c r="AD69" s="43"/>
      <c r="AE69" s="44">
        <v>0</v>
      </c>
    </row>
    <row r="70" spans="1:31" ht="15.6">
      <c r="A70" s="47">
        <v>44152</v>
      </c>
      <c r="B70" s="41" t="s">
        <v>201</v>
      </c>
      <c r="C70" s="42">
        <v>950</v>
      </c>
      <c r="D70" s="4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>
        <v>950</v>
      </c>
      <c r="S70" s="31"/>
      <c r="T70" s="31"/>
      <c r="U70" s="31"/>
      <c r="V70" s="31"/>
      <c r="W70" s="31"/>
      <c r="X70" s="31"/>
      <c r="Y70" s="31"/>
      <c r="Z70" s="31"/>
      <c r="AA70" s="43"/>
      <c r="AB70" s="43"/>
      <c r="AC70" s="43"/>
      <c r="AD70" s="43"/>
      <c r="AE70" s="44">
        <v>0</v>
      </c>
    </row>
    <row r="71" spans="1:31" ht="15.6">
      <c r="A71" s="47">
        <v>44152</v>
      </c>
      <c r="B71" s="41" t="s">
        <v>202</v>
      </c>
      <c r="C71" s="42">
        <v>66</v>
      </c>
      <c r="D71" s="42">
        <v>11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>
        <v>55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43"/>
      <c r="AB71" s="43"/>
      <c r="AC71" s="43"/>
      <c r="AD71" s="43"/>
      <c r="AE71" s="44">
        <f t="shared" ref="AE71:AE80" si="4">C71-SUM(D71:AD71)</f>
        <v>0</v>
      </c>
    </row>
    <row r="72" spans="1:31" ht="15.6">
      <c r="A72" s="47">
        <v>44152</v>
      </c>
      <c r="B72" s="41" t="s">
        <v>203</v>
      </c>
      <c r="C72" s="42">
        <v>465.75</v>
      </c>
      <c r="D72" s="42"/>
      <c r="E72" s="31"/>
      <c r="F72" s="31"/>
      <c r="G72" s="31"/>
      <c r="H72" s="31"/>
      <c r="I72" s="31"/>
      <c r="J72" s="31"/>
      <c r="K72" s="31"/>
      <c r="L72" s="31"/>
      <c r="M72" s="31"/>
      <c r="N72" s="31">
        <v>265.75</v>
      </c>
      <c r="O72" s="31"/>
      <c r="P72" s="31"/>
      <c r="Q72" s="31">
        <v>200</v>
      </c>
      <c r="R72" s="31"/>
      <c r="S72" s="31"/>
      <c r="T72" s="31"/>
      <c r="U72" s="31"/>
      <c r="V72" s="31"/>
      <c r="W72" s="31"/>
      <c r="X72" s="31"/>
      <c r="Y72" s="31"/>
      <c r="Z72" s="31"/>
      <c r="AA72" s="43"/>
      <c r="AB72" s="43"/>
      <c r="AC72" s="43"/>
      <c r="AD72" s="43"/>
      <c r="AE72" s="44">
        <f t="shared" si="4"/>
        <v>0</v>
      </c>
    </row>
    <row r="73" spans="1:31" ht="15.6">
      <c r="A73" s="47">
        <v>44152</v>
      </c>
      <c r="B73" s="41" t="s">
        <v>204</v>
      </c>
      <c r="C73" s="42">
        <v>38.450000000000003</v>
      </c>
      <c r="D73" s="42">
        <v>6.41</v>
      </c>
      <c r="E73" s="31"/>
      <c r="F73" s="31"/>
      <c r="G73" s="31"/>
      <c r="H73" s="31"/>
      <c r="I73" s="31"/>
      <c r="J73" s="31">
        <v>32.04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43"/>
      <c r="AB73" s="43"/>
      <c r="AC73" s="43"/>
      <c r="AD73" s="43"/>
      <c r="AE73" s="44">
        <f t="shared" si="4"/>
        <v>0</v>
      </c>
    </row>
    <row r="74" spans="1:31" ht="15.6">
      <c r="A74" s="47">
        <v>44152</v>
      </c>
      <c r="B74" s="41" t="s">
        <v>50</v>
      </c>
      <c r="C74" s="42">
        <v>8.8000000000000007</v>
      </c>
      <c r="D74" s="42"/>
      <c r="E74" s="31"/>
      <c r="F74" s="31"/>
      <c r="G74" s="31"/>
      <c r="H74" s="31"/>
      <c r="I74" s="31"/>
      <c r="J74" s="31">
        <v>8.8000000000000007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40"/>
      <c r="AB74" s="40"/>
      <c r="AC74" s="40"/>
      <c r="AD74" s="43"/>
      <c r="AE74" s="44">
        <f t="shared" si="4"/>
        <v>0</v>
      </c>
    </row>
    <row r="75" spans="1:31" ht="15.6">
      <c r="A75" s="47">
        <v>44152</v>
      </c>
      <c r="B75" s="41" t="s">
        <v>176</v>
      </c>
      <c r="C75" s="42">
        <v>308.51</v>
      </c>
      <c r="D75" s="42"/>
      <c r="E75" s="31">
        <v>308.51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40"/>
      <c r="AB75" s="40"/>
      <c r="AC75" s="40"/>
      <c r="AD75" s="43"/>
      <c r="AE75" s="44">
        <f t="shared" si="4"/>
        <v>0</v>
      </c>
    </row>
    <row r="76" spans="1:31" ht="15.6">
      <c r="A76" s="47">
        <v>44152</v>
      </c>
      <c r="B76" s="41" t="s">
        <v>172</v>
      </c>
      <c r="C76" s="42">
        <v>354</v>
      </c>
      <c r="D76" s="42">
        <v>59</v>
      </c>
      <c r="E76" s="31"/>
      <c r="F76" s="31"/>
      <c r="G76" s="31"/>
      <c r="H76" s="31"/>
      <c r="I76" s="31"/>
      <c r="J76" s="31"/>
      <c r="K76" s="31"/>
      <c r="L76" s="31"/>
      <c r="M76" s="31">
        <v>295</v>
      </c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40"/>
      <c r="AB76" s="40"/>
      <c r="AC76" s="40"/>
      <c r="AD76" s="43"/>
      <c r="AE76" s="44">
        <f t="shared" si="4"/>
        <v>0</v>
      </c>
    </row>
    <row r="77" spans="1:31" ht="15.6">
      <c r="A77" s="38">
        <v>44152</v>
      </c>
      <c r="B77" s="41" t="s">
        <v>38</v>
      </c>
      <c r="C77" s="42">
        <v>66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8"/>
      <c r="AB77" s="48">
        <v>66</v>
      </c>
      <c r="AC77" s="48"/>
      <c r="AD77" s="49"/>
      <c r="AE77" s="50">
        <f t="shared" si="4"/>
        <v>0</v>
      </c>
    </row>
    <row r="78" spans="1:31" ht="15.6">
      <c r="A78" s="38">
        <v>44175</v>
      </c>
      <c r="B78" s="41" t="s">
        <v>208</v>
      </c>
      <c r="C78" s="42">
        <v>25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>
        <v>25</v>
      </c>
      <c r="Z78" s="42"/>
      <c r="AA78" s="48"/>
      <c r="AB78" s="48"/>
      <c r="AC78" s="48"/>
      <c r="AD78" s="49"/>
      <c r="AE78" s="50">
        <f t="shared" si="4"/>
        <v>0</v>
      </c>
    </row>
    <row r="79" spans="1:31" ht="15.6">
      <c r="A79" s="38">
        <v>44176</v>
      </c>
      <c r="B79" s="41" t="s">
        <v>176</v>
      </c>
      <c r="C79" s="42">
        <v>307.7</v>
      </c>
      <c r="D79" s="42"/>
      <c r="E79" s="42">
        <v>307.7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8"/>
      <c r="AB79" s="48"/>
      <c r="AC79" s="48"/>
      <c r="AD79" s="49"/>
      <c r="AE79" s="50">
        <f t="shared" si="4"/>
        <v>0</v>
      </c>
    </row>
    <row r="80" spans="1:31" ht="15.6">
      <c r="A80" s="38">
        <v>44176</v>
      </c>
      <c r="B80" s="41" t="s">
        <v>170</v>
      </c>
      <c r="C80" s="42">
        <v>221.2</v>
      </c>
      <c r="D80" s="42"/>
      <c r="E80" s="42">
        <v>221.2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8"/>
      <c r="AB80" s="48"/>
      <c r="AC80" s="48"/>
      <c r="AD80" s="49"/>
      <c r="AE80" s="50">
        <f t="shared" si="4"/>
        <v>0</v>
      </c>
    </row>
    <row r="81" spans="1:31" ht="15.6">
      <c r="A81" s="38">
        <v>44176</v>
      </c>
      <c r="B81" s="41" t="s">
        <v>209</v>
      </c>
      <c r="C81" s="42">
        <v>388.87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>
        <v>228.87</v>
      </c>
      <c r="O81" s="42"/>
      <c r="P81" s="42"/>
      <c r="Q81" s="42">
        <v>160</v>
      </c>
      <c r="R81" s="42"/>
      <c r="S81" s="42"/>
      <c r="T81" s="42"/>
      <c r="U81" s="42"/>
      <c r="V81" s="42"/>
      <c r="W81" s="42"/>
      <c r="X81" s="42"/>
      <c r="Y81" s="42"/>
      <c r="Z81" s="42"/>
      <c r="AA81" s="48"/>
      <c r="AB81" s="48"/>
      <c r="AC81" s="48"/>
      <c r="AD81" s="49"/>
      <c r="AE81" s="50">
        <v>0</v>
      </c>
    </row>
    <row r="82" spans="1:31" ht="15.6">
      <c r="A82" s="38">
        <v>44176</v>
      </c>
      <c r="B82" s="41" t="s">
        <v>210</v>
      </c>
      <c r="C82" s="42">
        <v>300</v>
      </c>
      <c r="D82" s="42">
        <v>50</v>
      </c>
      <c r="E82" s="42"/>
      <c r="F82" s="42"/>
      <c r="G82" s="42"/>
      <c r="H82" s="42"/>
      <c r="I82" s="42"/>
      <c r="J82" s="42">
        <v>250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8"/>
      <c r="AB82" s="48"/>
      <c r="AC82" s="48"/>
      <c r="AD82" s="49"/>
      <c r="AE82" s="50">
        <f t="shared" ref="AE82:AE87" si="5">C82-SUM(D82:AD82)</f>
        <v>0</v>
      </c>
    </row>
    <row r="83" spans="1:31" ht="15.6">
      <c r="A83" s="47">
        <v>44176</v>
      </c>
      <c r="B83" s="41" t="s">
        <v>172</v>
      </c>
      <c r="C83" s="42">
        <v>264</v>
      </c>
      <c r="D83" s="42">
        <v>44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8">
        <v>220</v>
      </c>
      <c r="AB83" s="48"/>
      <c r="AC83" s="48"/>
      <c r="AD83" s="49"/>
      <c r="AE83" s="50">
        <f t="shared" si="5"/>
        <v>0</v>
      </c>
    </row>
    <row r="84" spans="1:31" ht="15.6">
      <c r="A84" s="47">
        <v>44196</v>
      </c>
      <c r="B84" s="41" t="s">
        <v>143</v>
      </c>
      <c r="C84" s="42">
        <v>18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>
        <v>18</v>
      </c>
      <c r="Y84" s="42"/>
      <c r="Z84" s="42"/>
      <c r="AA84" s="48"/>
      <c r="AB84" s="48"/>
      <c r="AC84" s="48"/>
      <c r="AD84" s="48"/>
      <c r="AE84" s="50">
        <f t="shared" si="5"/>
        <v>0</v>
      </c>
    </row>
    <row r="85" spans="1:31" ht="15.6">
      <c r="A85" s="47">
        <v>44216</v>
      </c>
      <c r="B85" s="41" t="s">
        <v>51</v>
      </c>
      <c r="C85" s="42">
        <v>240</v>
      </c>
      <c r="D85" s="42">
        <v>40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>
        <v>200</v>
      </c>
      <c r="Y85" s="42"/>
      <c r="Z85" s="42"/>
      <c r="AA85" s="48"/>
      <c r="AB85" s="48"/>
      <c r="AC85" s="48"/>
      <c r="AD85" s="48"/>
      <c r="AE85" s="50">
        <f t="shared" si="5"/>
        <v>0</v>
      </c>
    </row>
    <row r="86" spans="1:31" ht="15.6">
      <c r="A86" s="47">
        <v>44216</v>
      </c>
      <c r="B86" s="41" t="s">
        <v>50</v>
      </c>
      <c r="C86" s="42">
        <v>18.79</v>
      </c>
      <c r="D86" s="42"/>
      <c r="E86" s="42"/>
      <c r="F86" s="42"/>
      <c r="G86" s="42"/>
      <c r="H86" s="42"/>
      <c r="I86" s="42"/>
      <c r="J86" s="42">
        <v>18.79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8"/>
      <c r="AB86" s="48"/>
      <c r="AC86" s="48"/>
      <c r="AD86" s="48"/>
      <c r="AE86" s="50">
        <f t="shared" si="5"/>
        <v>0</v>
      </c>
    </row>
    <row r="87" spans="1:31" ht="15.6">
      <c r="A87" s="47">
        <v>44216</v>
      </c>
      <c r="B87" s="41" t="s">
        <v>49</v>
      </c>
      <c r="C87" s="42">
        <v>120</v>
      </c>
      <c r="D87" s="42">
        <v>20</v>
      </c>
      <c r="E87" s="31"/>
      <c r="F87" s="31"/>
      <c r="G87" s="31">
        <v>100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40"/>
      <c r="AB87" s="40"/>
      <c r="AC87" s="40"/>
      <c r="AD87" s="40"/>
      <c r="AE87" s="44">
        <f t="shared" si="5"/>
        <v>0</v>
      </c>
    </row>
    <row r="88" spans="1:31" ht="15.6">
      <c r="A88" s="47">
        <v>44216</v>
      </c>
      <c r="B88" s="41" t="s">
        <v>176</v>
      </c>
      <c r="C88" s="42">
        <v>307.7</v>
      </c>
      <c r="D88" s="42"/>
      <c r="E88" s="31">
        <v>307.7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40"/>
      <c r="AB88" s="40"/>
      <c r="AC88" s="40"/>
      <c r="AD88" s="40"/>
      <c r="AE88" s="44"/>
    </row>
    <row r="89" spans="1:31" ht="30.6">
      <c r="A89" s="47">
        <v>44216</v>
      </c>
      <c r="B89" s="41" t="s">
        <v>211</v>
      </c>
      <c r="C89" s="42">
        <v>77.94</v>
      </c>
      <c r="D89" s="42">
        <v>12.99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>
        <v>64.95</v>
      </c>
      <c r="V89" s="31"/>
      <c r="W89" s="31"/>
      <c r="X89" s="31"/>
      <c r="Y89" s="31"/>
      <c r="Z89" s="31"/>
      <c r="AA89" s="40"/>
      <c r="AB89" s="40"/>
      <c r="AC89" s="40"/>
      <c r="AD89" s="40"/>
      <c r="AE89" s="44">
        <f>C89-SUM(D89:AD89)</f>
        <v>0</v>
      </c>
    </row>
    <row r="90" spans="1:31" ht="15.6">
      <c r="A90" s="47">
        <v>44216</v>
      </c>
      <c r="B90" s="41" t="s">
        <v>49</v>
      </c>
      <c r="C90" s="42">
        <v>60</v>
      </c>
      <c r="D90" s="42">
        <v>10</v>
      </c>
      <c r="E90" s="31"/>
      <c r="F90" s="31"/>
      <c r="G90" s="31">
        <v>50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40"/>
      <c r="AB90" s="40"/>
      <c r="AC90" s="40"/>
      <c r="AD90" s="40"/>
      <c r="AE90" s="44"/>
    </row>
    <row r="91" spans="1:31" ht="15.6">
      <c r="A91" s="47">
        <v>44216</v>
      </c>
      <c r="B91" s="41" t="s">
        <v>187</v>
      </c>
      <c r="C91" s="42">
        <v>468.75</v>
      </c>
      <c r="D91" s="42"/>
      <c r="E91" s="31"/>
      <c r="F91" s="31"/>
      <c r="G91" s="31"/>
      <c r="H91" s="31"/>
      <c r="I91" s="31"/>
      <c r="J91" s="31"/>
      <c r="K91" s="31"/>
      <c r="L91" s="31"/>
      <c r="M91" s="31"/>
      <c r="N91" s="31">
        <v>268.75</v>
      </c>
      <c r="O91" s="31"/>
      <c r="P91" s="31"/>
      <c r="Q91" s="31">
        <v>200</v>
      </c>
      <c r="R91" s="31"/>
      <c r="S91" s="31"/>
      <c r="T91" s="31"/>
      <c r="U91" s="31"/>
      <c r="V91" s="31"/>
      <c r="W91" s="31"/>
      <c r="X91" s="31"/>
      <c r="Y91" s="31"/>
      <c r="Z91" s="31"/>
      <c r="AA91" s="40"/>
      <c r="AB91" s="40"/>
      <c r="AC91" s="40"/>
      <c r="AD91" s="40"/>
      <c r="AE91" s="44"/>
    </row>
    <row r="92" spans="1:31" ht="30.6">
      <c r="A92" s="47">
        <v>44216</v>
      </c>
      <c r="B92" s="41" t="s">
        <v>212</v>
      </c>
      <c r="C92" s="42">
        <v>9</v>
      </c>
      <c r="D92" s="42"/>
      <c r="E92" s="31"/>
      <c r="F92" s="31"/>
      <c r="G92" s="31"/>
      <c r="H92" s="31"/>
      <c r="I92" s="31"/>
      <c r="J92" s="31">
        <v>9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40"/>
      <c r="AB92" s="40"/>
      <c r="AC92" s="40"/>
      <c r="AD92" s="40"/>
      <c r="AE92" s="44"/>
    </row>
    <row r="93" spans="1:31" ht="15.6">
      <c r="A93" s="47">
        <v>44216</v>
      </c>
      <c r="B93" s="41" t="s">
        <v>185</v>
      </c>
      <c r="C93" s="42">
        <v>56.7</v>
      </c>
      <c r="D93" s="42">
        <v>9.4499999999999993</v>
      </c>
      <c r="E93" s="31"/>
      <c r="F93" s="31"/>
      <c r="G93" s="31"/>
      <c r="H93" s="31"/>
      <c r="I93" s="31">
        <v>47.25</v>
      </c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40"/>
      <c r="AB93" s="40"/>
      <c r="AC93" s="40"/>
      <c r="AD93" s="40"/>
      <c r="AE93" s="44"/>
    </row>
    <row r="94" spans="1:31" ht="30.6">
      <c r="A94" s="47">
        <v>44216</v>
      </c>
      <c r="B94" s="41" t="s">
        <v>213</v>
      </c>
      <c r="C94" s="42">
        <v>26</v>
      </c>
      <c r="D94" s="42">
        <v>4.34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>
        <v>21.66</v>
      </c>
      <c r="V94" s="31"/>
      <c r="W94" s="31"/>
      <c r="X94" s="31"/>
      <c r="Y94" s="31"/>
      <c r="Z94" s="31"/>
      <c r="AA94" s="40"/>
      <c r="AB94" s="40"/>
      <c r="AC94" s="40"/>
      <c r="AD94" s="40"/>
      <c r="AE94" s="44"/>
    </row>
    <row r="95" spans="1:31" ht="15.6">
      <c r="A95" s="47">
        <v>44243</v>
      </c>
      <c r="B95" s="41" t="s">
        <v>214</v>
      </c>
      <c r="C95" s="42">
        <v>359.68</v>
      </c>
      <c r="D95" s="42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>
        <v>359.68</v>
      </c>
      <c r="T95" s="31"/>
      <c r="U95" s="31"/>
      <c r="V95" s="31"/>
      <c r="W95" s="31"/>
      <c r="X95" s="31"/>
      <c r="Y95" s="31"/>
      <c r="Z95" s="31"/>
      <c r="AA95" s="40"/>
      <c r="AB95" s="40"/>
      <c r="AC95" s="40"/>
      <c r="AD95" s="40"/>
      <c r="AE95" s="44"/>
    </row>
    <row r="96" spans="1:31" ht="15.6">
      <c r="A96" s="47">
        <v>44243</v>
      </c>
      <c r="B96" s="41" t="s">
        <v>176</v>
      </c>
      <c r="C96" s="42">
        <v>307.5</v>
      </c>
      <c r="D96" s="42"/>
      <c r="E96" s="31">
        <v>307.5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40"/>
      <c r="AB96" s="40"/>
      <c r="AC96" s="40"/>
      <c r="AD96" s="40"/>
      <c r="AE96" s="44"/>
    </row>
    <row r="97" spans="1:31" ht="15.6">
      <c r="A97" s="47">
        <v>44243</v>
      </c>
      <c r="B97" s="41" t="s">
        <v>42</v>
      </c>
      <c r="C97" s="42">
        <v>354.32</v>
      </c>
      <c r="D97" s="42"/>
      <c r="E97" s="31"/>
      <c r="F97" s="31"/>
      <c r="G97" s="31"/>
      <c r="H97" s="31"/>
      <c r="I97" s="31"/>
      <c r="J97" s="31"/>
      <c r="K97" s="31"/>
      <c r="L97" s="31"/>
      <c r="M97" s="31"/>
      <c r="N97" s="31">
        <v>194.32</v>
      </c>
      <c r="O97" s="31"/>
      <c r="P97" s="31"/>
      <c r="Q97" s="31">
        <v>160</v>
      </c>
      <c r="R97" s="31"/>
      <c r="S97" s="31"/>
      <c r="T97" s="31"/>
      <c r="U97" s="31"/>
      <c r="V97" s="31"/>
      <c r="W97" s="31"/>
      <c r="X97" s="31"/>
      <c r="Y97" s="31"/>
      <c r="Z97" s="31"/>
      <c r="AA97" s="40"/>
      <c r="AB97" s="40"/>
      <c r="AC97" s="40"/>
      <c r="AD97" s="40"/>
      <c r="AE97" s="44"/>
    </row>
    <row r="98" spans="1:31" ht="15.6">
      <c r="A98" s="47">
        <v>44243</v>
      </c>
      <c r="B98" s="41" t="s">
        <v>215</v>
      </c>
      <c r="C98" s="42">
        <v>120</v>
      </c>
      <c r="D98" s="42">
        <v>20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>
        <v>100</v>
      </c>
      <c r="V98" s="31"/>
      <c r="W98" s="31"/>
      <c r="X98" s="31"/>
      <c r="Y98" s="31"/>
      <c r="Z98" s="31"/>
      <c r="AA98" s="40"/>
      <c r="AB98" s="40"/>
      <c r="AC98" s="40"/>
      <c r="AD98" s="40"/>
      <c r="AE98" s="44"/>
    </row>
    <row r="99" spans="1:31" ht="15.6">
      <c r="A99" s="47">
        <v>44259</v>
      </c>
      <c r="B99" s="41" t="s">
        <v>216</v>
      </c>
      <c r="C99" s="42">
        <v>4765</v>
      </c>
      <c r="D99" s="42">
        <v>953</v>
      </c>
      <c r="E99" s="31"/>
      <c r="F99" s="31"/>
      <c r="G99" s="31"/>
      <c r="H99" s="31"/>
      <c r="I99" s="31"/>
      <c r="J99" s="31"/>
      <c r="K99" s="31"/>
      <c r="L99" s="31"/>
      <c r="M99" s="31"/>
      <c r="N99" s="31">
        <v>3812</v>
      </c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40"/>
      <c r="AB99" s="40"/>
      <c r="AC99" s="40"/>
      <c r="AD99" s="40"/>
      <c r="AE99" s="44">
        <f>C99-SUM(D99:AD99)</f>
        <v>0</v>
      </c>
    </row>
    <row r="100" spans="1:31" ht="15.6">
      <c r="A100" s="47">
        <v>44259</v>
      </c>
      <c r="B100" s="41" t="s">
        <v>191</v>
      </c>
      <c r="C100" s="42">
        <v>1002.31</v>
      </c>
      <c r="D100" s="42"/>
      <c r="E100" s="31"/>
      <c r="F100" s="31">
        <v>1002.31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40"/>
      <c r="AB100" s="40"/>
      <c r="AC100" s="40"/>
      <c r="AD100" s="40"/>
      <c r="AE100" s="44"/>
    </row>
    <row r="101" spans="1:31" ht="15.6">
      <c r="A101" s="47">
        <v>44259</v>
      </c>
      <c r="B101" s="41" t="s">
        <v>217</v>
      </c>
      <c r="C101" s="42">
        <v>55</v>
      </c>
      <c r="D101" s="42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>
        <v>55</v>
      </c>
      <c r="W101" s="31"/>
      <c r="X101" s="31"/>
      <c r="Y101" s="31"/>
      <c r="Z101" s="31"/>
      <c r="AA101" s="40"/>
      <c r="AB101" s="40"/>
      <c r="AC101" s="40"/>
      <c r="AD101" s="40"/>
      <c r="AE101" s="44"/>
    </row>
    <row r="102" spans="1:31" ht="15.6">
      <c r="A102" s="47">
        <v>44259</v>
      </c>
      <c r="B102" s="41" t="s">
        <v>218</v>
      </c>
      <c r="C102" s="42">
        <v>554.4</v>
      </c>
      <c r="D102" s="42">
        <v>92.4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>
        <v>462</v>
      </c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40"/>
      <c r="AB102" s="40"/>
      <c r="AC102" s="40"/>
      <c r="AD102" s="40"/>
      <c r="AE102" s="44"/>
    </row>
    <row r="103" spans="1:31" ht="15.6">
      <c r="A103" s="47">
        <v>44259</v>
      </c>
      <c r="B103" s="41" t="s">
        <v>42</v>
      </c>
      <c r="C103" s="42">
        <v>378.94</v>
      </c>
      <c r="D103" s="42"/>
      <c r="E103" s="31"/>
      <c r="F103" s="31"/>
      <c r="G103" s="31"/>
      <c r="H103" s="31"/>
      <c r="I103" s="31"/>
      <c r="J103" s="31"/>
      <c r="K103" s="31"/>
      <c r="L103" s="31"/>
      <c r="M103" s="31"/>
      <c r="N103" s="31">
        <v>218.94</v>
      </c>
      <c r="O103" s="31"/>
      <c r="P103" s="31"/>
      <c r="Q103" s="31">
        <v>160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40"/>
      <c r="AB103" s="40"/>
      <c r="AC103" s="40"/>
      <c r="AD103" s="40"/>
      <c r="AE103" s="44"/>
    </row>
    <row r="104" spans="1:31" ht="15.6">
      <c r="A104" s="47">
        <v>44259</v>
      </c>
      <c r="B104" s="41" t="s">
        <v>219</v>
      </c>
      <c r="C104" s="42">
        <v>307.7</v>
      </c>
      <c r="D104" s="42"/>
      <c r="E104" s="31">
        <v>307.7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40"/>
      <c r="AB104" s="40"/>
      <c r="AC104" s="40"/>
      <c r="AD104" s="40"/>
      <c r="AE104" s="44"/>
    </row>
    <row r="105" spans="1:31" ht="15.6">
      <c r="A105" s="47">
        <v>4</v>
      </c>
      <c r="B105" s="41" t="s">
        <v>170</v>
      </c>
      <c r="C105" s="42">
        <v>211.4</v>
      </c>
      <c r="D105" s="42"/>
      <c r="E105" s="31">
        <v>211.4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40"/>
      <c r="AB105" s="40"/>
      <c r="AC105" s="40"/>
      <c r="AD105" s="40"/>
      <c r="AE105" s="44"/>
    </row>
    <row r="106" spans="1:31" ht="30.6">
      <c r="A106" s="47">
        <v>44259</v>
      </c>
      <c r="B106" s="41" t="s">
        <v>220</v>
      </c>
      <c r="C106" s="42">
        <v>27</v>
      </c>
      <c r="D106" s="42"/>
      <c r="E106" s="31"/>
      <c r="F106" s="31"/>
      <c r="G106" s="31"/>
      <c r="H106" s="31"/>
      <c r="I106" s="31"/>
      <c r="J106" s="31">
        <v>27</v>
      </c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40"/>
      <c r="AB106" s="40"/>
      <c r="AC106" s="40"/>
      <c r="AD106" s="40"/>
      <c r="AE106" s="44"/>
    </row>
    <row r="107" spans="1:31" ht="15.6">
      <c r="A107" s="47">
        <v>44259</v>
      </c>
      <c r="B107" s="41" t="s">
        <v>49</v>
      </c>
      <c r="C107" s="42">
        <v>192.59</v>
      </c>
      <c r="D107" s="42">
        <v>32.1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>
        <v>160.49</v>
      </c>
      <c r="W107" s="31"/>
      <c r="X107" s="31"/>
      <c r="Y107" s="31"/>
      <c r="Z107" s="31"/>
      <c r="AA107" s="40"/>
      <c r="AB107" s="40"/>
      <c r="AC107" s="40"/>
      <c r="AD107" s="40"/>
      <c r="AE107" s="44"/>
    </row>
    <row r="108" spans="1:31" ht="30.6">
      <c r="A108" s="47">
        <v>44259</v>
      </c>
      <c r="B108" s="41" t="s">
        <v>220</v>
      </c>
      <c r="C108" s="42">
        <v>10.199999999999999</v>
      </c>
      <c r="D108" s="4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>
        <v>10.199999999999999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40"/>
      <c r="AB108" s="40"/>
      <c r="AC108" s="40"/>
      <c r="AD108" s="40"/>
      <c r="AE108" s="44"/>
    </row>
    <row r="109" spans="1:31" ht="15.6">
      <c r="A109" s="47">
        <v>44259</v>
      </c>
      <c r="B109" s="41" t="s">
        <v>221</v>
      </c>
      <c r="C109" s="42">
        <v>270</v>
      </c>
      <c r="D109" s="42">
        <v>45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>
        <v>225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40"/>
      <c r="AB109" s="40"/>
      <c r="AC109" s="40"/>
      <c r="AD109" s="40"/>
      <c r="AE109" s="44"/>
    </row>
    <row r="110" spans="1:31" ht="15.6">
      <c r="A110" s="47">
        <v>44259</v>
      </c>
      <c r="B110" s="41" t="s">
        <v>222</v>
      </c>
      <c r="C110" s="42">
        <v>270</v>
      </c>
      <c r="D110" s="42">
        <v>45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>
        <v>225</v>
      </c>
      <c r="S110" s="31"/>
      <c r="T110" s="31"/>
      <c r="U110" s="31"/>
      <c r="V110" s="31"/>
      <c r="W110" s="31"/>
      <c r="X110" s="31"/>
      <c r="Y110" s="31"/>
      <c r="Z110" s="31"/>
      <c r="AA110" s="40"/>
      <c r="AB110" s="40"/>
      <c r="AC110" s="40"/>
      <c r="AD110" s="40"/>
      <c r="AE110" s="44"/>
    </row>
    <row r="111" spans="1:31" ht="15.6">
      <c r="A111" s="47">
        <v>44259</v>
      </c>
      <c r="B111" s="41" t="s">
        <v>223</v>
      </c>
      <c r="C111" s="42">
        <v>2110.8000000000002</v>
      </c>
      <c r="D111" s="42">
        <v>351.8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40">
        <v>1759</v>
      </c>
      <c r="AB111" s="40"/>
      <c r="AC111" s="40"/>
      <c r="AD111" s="40"/>
      <c r="AE111" s="44"/>
    </row>
    <row r="112" spans="1:31" ht="15.6">
      <c r="A112" s="47">
        <v>44259</v>
      </c>
      <c r="B112" s="41" t="s">
        <v>180</v>
      </c>
      <c r="C112" s="42">
        <v>69.760000000000005</v>
      </c>
      <c r="D112" s="42">
        <v>11.62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>
        <v>58.14</v>
      </c>
      <c r="R112" s="31"/>
      <c r="S112" s="31"/>
      <c r="T112" s="31"/>
      <c r="U112" s="31"/>
      <c r="V112" s="31"/>
      <c r="W112" s="31"/>
      <c r="X112" s="31"/>
      <c r="Y112" s="31"/>
      <c r="Z112" s="31"/>
      <c r="AA112" s="40"/>
      <c r="AB112" s="40"/>
      <c r="AC112" s="40"/>
      <c r="AD112" s="40"/>
      <c r="AE112" s="44"/>
    </row>
    <row r="113" spans="1:32" ht="15.6">
      <c r="A113" s="47">
        <v>44259</v>
      </c>
      <c r="B113" s="41" t="s">
        <v>50</v>
      </c>
      <c r="C113" s="42">
        <v>8.8000000000000007</v>
      </c>
      <c r="D113" s="42"/>
      <c r="E113" s="31"/>
      <c r="F113" s="31"/>
      <c r="G113" s="31"/>
      <c r="H113" s="31"/>
      <c r="I113" s="31"/>
      <c r="J113" s="31">
        <v>8.8000000000000007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40"/>
      <c r="AB113" s="40"/>
      <c r="AC113" s="40"/>
      <c r="AD113" s="40"/>
      <c r="AE113" s="44"/>
    </row>
    <row r="114" spans="1:32" ht="15.6">
      <c r="A114" s="47">
        <v>44259</v>
      </c>
      <c r="B114" s="41" t="s">
        <v>224</v>
      </c>
      <c r="C114" s="42">
        <v>42</v>
      </c>
      <c r="D114" s="4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>
        <v>42</v>
      </c>
      <c r="W114" s="31"/>
      <c r="X114" s="31"/>
      <c r="Y114" s="31"/>
      <c r="Z114" s="31"/>
      <c r="AA114" s="40"/>
      <c r="AB114" s="40"/>
      <c r="AC114" s="40"/>
      <c r="AD114" s="40"/>
      <c r="AE114" s="44"/>
    </row>
    <row r="115" spans="1:32" ht="15.6">
      <c r="A115" s="47">
        <v>44259</v>
      </c>
      <c r="B115" s="41" t="s">
        <v>143</v>
      </c>
      <c r="C115" s="42">
        <v>18</v>
      </c>
      <c r="D115" s="4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>
        <v>18</v>
      </c>
      <c r="Y115" s="31"/>
      <c r="Z115" s="31"/>
      <c r="AA115" s="40"/>
      <c r="AB115" s="40"/>
      <c r="AC115" s="40"/>
      <c r="AD115" s="40"/>
      <c r="AE115" s="44"/>
    </row>
    <row r="116" spans="1:32" ht="15.6">
      <c r="A116" s="47"/>
      <c r="B116" s="41"/>
      <c r="C116" s="42"/>
      <c r="D116" s="4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40"/>
      <c r="AB116" s="40"/>
      <c r="AC116" s="40"/>
      <c r="AD116" s="40"/>
      <c r="AE116" s="44"/>
    </row>
    <row r="117" spans="1:32" ht="15.6">
      <c r="A117" s="47"/>
      <c r="B117" s="41"/>
      <c r="C117" s="42"/>
      <c r="D117" s="4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40"/>
      <c r="AB117" s="40"/>
      <c r="AC117" s="40"/>
      <c r="AD117" s="40"/>
      <c r="AE117" s="44"/>
    </row>
    <row r="118" spans="1:32" ht="15.6">
      <c r="A118" s="31"/>
      <c r="B118" s="31"/>
      <c r="C118" s="31">
        <f>SUM(C3:C115)</f>
        <v>36195.480000000003</v>
      </c>
      <c r="D118" s="31">
        <f t="shared" ref="D118:AD118" si="6">SUM(D3:D115)</f>
        <v>2514.9300000000003</v>
      </c>
      <c r="E118" s="31">
        <f t="shared" si="6"/>
        <v>4536.5999999999985</v>
      </c>
      <c r="F118" s="31">
        <f t="shared" si="6"/>
        <v>2025.84</v>
      </c>
      <c r="G118" s="31">
        <f t="shared" si="6"/>
        <v>150</v>
      </c>
      <c r="H118" s="31">
        <f t="shared" si="6"/>
        <v>0</v>
      </c>
      <c r="I118" s="31">
        <f t="shared" si="6"/>
        <v>189</v>
      </c>
      <c r="J118" s="31">
        <f t="shared" si="6"/>
        <v>651.61999999999989</v>
      </c>
      <c r="K118" s="31">
        <f t="shared" si="6"/>
        <v>2957.9</v>
      </c>
      <c r="L118" s="31">
        <f t="shared" si="6"/>
        <v>2819</v>
      </c>
      <c r="M118" s="31">
        <f t="shared" si="6"/>
        <v>2065</v>
      </c>
      <c r="N118" s="31">
        <f t="shared" si="6"/>
        <v>7866.2</v>
      </c>
      <c r="O118" s="31">
        <f t="shared" si="6"/>
        <v>0</v>
      </c>
      <c r="P118" s="31">
        <f t="shared" si="6"/>
        <v>684.8599999999999</v>
      </c>
      <c r="Q118" s="31">
        <f t="shared" si="6"/>
        <v>2073.75</v>
      </c>
      <c r="R118" s="31">
        <f t="shared" si="6"/>
        <v>1215</v>
      </c>
      <c r="S118" s="31">
        <f t="shared" si="6"/>
        <v>359.68</v>
      </c>
      <c r="T118" s="31">
        <f t="shared" si="6"/>
        <v>0</v>
      </c>
      <c r="U118" s="31">
        <f t="shared" si="6"/>
        <v>186.61</v>
      </c>
      <c r="V118" s="31">
        <f t="shared" si="6"/>
        <v>257.49</v>
      </c>
      <c r="W118" s="31">
        <f t="shared" si="6"/>
        <v>2400</v>
      </c>
      <c r="X118" s="31">
        <f t="shared" si="6"/>
        <v>272</v>
      </c>
      <c r="Y118" s="31">
        <f t="shared" si="6"/>
        <v>25</v>
      </c>
      <c r="Z118" s="31">
        <f t="shared" si="6"/>
        <v>480</v>
      </c>
      <c r="AA118" s="31">
        <f t="shared" si="6"/>
        <v>2399</v>
      </c>
      <c r="AB118" s="31">
        <f t="shared" si="6"/>
        <v>66</v>
      </c>
      <c r="AC118" s="31">
        <f t="shared" si="6"/>
        <v>0</v>
      </c>
      <c r="AD118" s="31">
        <f t="shared" si="6"/>
        <v>0</v>
      </c>
      <c r="AE118" s="51"/>
      <c r="AF118" s="44">
        <f>SUM(D118:AD118)</f>
        <v>36195.480000000003</v>
      </c>
    </row>
  </sheetData>
  <mergeCells count="1">
    <mergeCell ref="A1:K1"/>
  </mergeCells>
  <pageMargins left="0" right="0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5"/>
  <sheetViews>
    <sheetView workbookViewId="0">
      <pane ySplit="2" topLeftCell="A51" activePane="bottomLeft" state="frozen"/>
      <selection pane="bottomLeft" activeCell="M42" sqref="M42"/>
    </sheetView>
  </sheetViews>
  <sheetFormatPr defaultRowHeight="14.4"/>
  <cols>
    <col min="1" max="1" width="19.88671875" customWidth="1"/>
    <col min="2" max="2" width="10" bestFit="1" customWidth="1"/>
    <col min="16" max="16" width="25.88671875" customWidth="1"/>
    <col min="17" max="17" width="12.44140625" customWidth="1"/>
  </cols>
  <sheetData>
    <row r="1" spans="1:17">
      <c r="A1" s="125" t="s">
        <v>109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3"/>
      <c r="P1" s="92"/>
      <c r="Q1" s="92"/>
    </row>
    <row r="2" spans="1:17">
      <c r="A2" s="64"/>
      <c r="B2" s="64" t="s">
        <v>56</v>
      </c>
      <c r="C2" s="64" t="s">
        <v>63</v>
      </c>
      <c r="D2" s="64" t="s">
        <v>64</v>
      </c>
      <c r="E2" s="64" t="s">
        <v>65</v>
      </c>
      <c r="F2" s="64" t="s">
        <v>66</v>
      </c>
      <c r="G2" s="64" t="s">
        <v>67</v>
      </c>
      <c r="H2" s="64" t="s">
        <v>68</v>
      </c>
      <c r="I2" s="64" t="s">
        <v>69</v>
      </c>
      <c r="J2" s="64" t="s">
        <v>70</v>
      </c>
      <c r="K2" s="64" t="s">
        <v>71</v>
      </c>
      <c r="L2" s="64" t="s">
        <v>72</v>
      </c>
      <c r="M2" s="64" t="s">
        <v>73</v>
      </c>
      <c r="N2" s="101" t="s">
        <v>74</v>
      </c>
      <c r="O2" s="65" t="s">
        <v>75</v>
      </c>
      <c r="P2" s="93"/>
      <c r="Q2" s="94"/>
    </row>
    <row r="3" spans="1:17">
      <c r="A3" s="66" t="s">
        <v>49</v>
      </c>
      <c r="B3" s="67">
        <v>150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90">
        <v>160</v>
      </c>
      <c r="O3" s="43">
        <f>SUM(C3:N3)</f>
        <v>160</v>
      </c>
      <c r="P3" s="93"/>
      <c r="Q3" s="93"/>
    </row>
    <row r="4" spans="1:17" ht="26.4">
      <c r="A4" s="66" t="s">
        <v>76</v>
      </c>
      <c r="B4" s="67">
        <v>55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90">
        <v>55</v>
      </c>
      <c r="O4" s="43">
        <f t="shared" ref="O4:O51" si="0">SUM(C4:N4)</f>
        <v>55</v>
      </c>
      <c r="P4" s="93"/>
      <c r="Q4" s="93"/>
    </row>
    <row r="5" spans="1:17">
      <c r="A5" s="66" t="s">
        <v>41</v>
      </c>
      <c r="B5" s="67">
        <v>50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90"/>
      <c r="O5" s="43">
        <f t="shared" si="0"/>
        <v>0</v>
      </c>
      <c r="P5" s="93"/>
      <c r="Q5" s="93"/>
    </row>
    <row r="6" spans="1:17">
      <c r="A6" s="66" t="s">
        <v>77</v>
      </c>
      <c r="B6" s="67">
        <v>40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0">
        <v>42</v>
      </c>
      <c r="O6" s="43">
        <f t="shared" si="0"/>
        <v>42</v>
      </c>
      <c r="P6" s="93"/>
      <c r="Q6" s="93"/>
    </row>
    <row r="7" spans="1:17">
      <c r="A7" s="68" t="s">
        <v>78</v>
      </c>
      <c r="B7" s="6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0"/>
      <c r="O7" s="43">
        <f t="shared" si="0"/>
        <v>0</v>
      </c>
      <c r="P7" s="93"/>
      <c r="Q7" s="93"/>
    </row>
    <row r="8" spans="1:17">
      <c r="A8" s="70" t="s">
        <v>143</v>
      </c>
      <c r="B8" s="67">
        <v>72</v>
      </c>
      <c r="C8" s="43"/>
      <c r="D8" s="43"/>
      <c r="E8" s="43">
        <v>18</v>
      </c>
      <c r="F8" s="43"/>
      <c r="G8" s="43"/>
      <c r="H8" s="43">
        <v>18</v>
      </c>
      <c r="I8" s="43"/>
      <c r="J8" s="43"/>
      <c r="K8" s="43"/>
      <c r="L8" s="43"/>
      <c r="M8" s="43"/>
      <c r="N8" s="90">
        <v>18</v>
      </c>
      <c r="O8" s="43">
        <f t="shared" si="0"/>
        <v>54</v>
      </c>
      <c r="P8" s="93"/>
      <c r="Q8" s="95"/>
    </row>
    <row r="9" spans="1:17" ht="26.4">
      <c r="A9" s="66" t="s">
        <v>79</v>
      </c>
      <c r="B9" s="71">
        <v>2000</v>
      </c>
      <c r="C9" s="43"/>
      <c r="D9" s="43">
        <v>2916.23</v>
      </c>
      <c r="E9" s="43"/>
      <c r="F9" s="43"/>
      <c r="G9" s="43"/>
      <c r="H9" s="43"/>
      <c r="I9" s="43"/>
      <c r="J9" s="43"/>
      <c r="K9" s="43"/>
      <c r="L9" s="43"/>
      <c r="M9" s="43"/>
      <c r="N9" s="90"/>
      <c r="O9" s="43">
        <f t="shared" si="0"/>
        <v>2916.23</v>
      </c>
      <c r="P9" s="102" t="s">
        <v>151</v>
      </c>
      <c r="Q9" s="95"/>
    </row>
    <row r="10" spans="1:17" ht="26.4">
      <c r="A10" s="66" t="s">
        <v>80</v>
      </c>
      <c r="B10" s="67">
        <v>100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90"/>
      <c r="O10" s="43">
        <f t="shared" si="0"/>
        <v>0</v>
      </c>
      <c r="P10" s="96"/>
      <c r="Q10" s="95"/>
    </row>
    <row r="11" spans="1:17">
      <c r="A11" s="66" t="s">
        <v>81</v>
      </c>
      <c r="B11" s="67">
        <v>250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90"/>
      <c r="O11" s="43">
        <f t="shared" si="0"/>
        <v>0</v>
      </c>
      <c r="P11" s="96"/>
      <c r="Q11" s="95"/>
    </row>
    <row r="12" spans="1:17">
      <c r="A12" s="66" t="s">
        <v>82</v>
      </c>
      <c r="B12" s="67">
        <v>100</v>
      </c>
      <c r="C12" s="43"/>
      <c r="D12" s="43"/>
      <c r="E12" s="43"/>
      <c r="F12" s="43">
        <v>100</v>
      </c>
      <c r="G12" s="43"/>
      <c r="H12" s="43"/>
      <c r="I12" s="43"/>
      <c r="J12" s="43"/>
      <c r="K12" s="43"/>
      <c r="L12" s="43"/>
      <c r="M12" s="43"/>
      <c r="N12" s="90"/>
      <c r="O12" s="43">
        <f t="shared" si="0"/>
        <v>100</v>
      </c>
      <c r="P12" s="96"/>
      <c r="Q12" s="95"/>
    </row>
    <row r="13" spans="1:17">
      <c r="A13" s="66" t="s">
        <v>83</v>
      </c>
      <c r="B13" s="67">
        <v>4200</v>
      </c>
      <c r="C13" s="43">
        <v>292.66000000000003</v>
      </c>
      <c r="D13" s="43">
        <v>292.66000000000003</v>
      </c>
      <c r="E13" s="43">
        <v>522.46</v>
      </c>
      <c r="F13" s="43">
        <v>300.45999999999998</v>
      </c>
      <c r="G13" s="43">
        <v>300.66000000000003</v>
      </c>
      <c r="H13" s="43">
        <v>506.66</v>
      </c>
      <c r="I13" s="43">
        <v>349.33</v>
      </c>
      <c r="J13" s="43">
        <v>308.51</v>
      </c>
      <c r="K13" s="43">
        <v>528.9</v>
      </c>
      <c r="L13" s="43">
        <v>307.7</v>
      </c>
      <c r="M13" s="43">
        <v>307.5</v>
      </c>
      <c r="N13" s="90">
        <v>518</v>
      </c>
      <c r="O13" s="43">
        <f t="shared" si="0"/>
        <v>4535.5</v>
      </c>
      <c r="P13" s="97"/>
      <c r="Q13" s="95"/>
    </row>
    <row r="14" spans="1:17">
      <c r="A14" s="66" t="s">
        <v>149</v>
      </c>
      <c r="B14" s="67">
        <v>189</v>
      </c>
      <c r="C14" s="43">
        <v>47.25</v>
      </c>
      <c r="D14" s="43"/>
      <c r="E14" s="43"/>
      <c r="F14" s="43">
        <v>47.25</v>
      </c>
      <c r="G14" s="43"/>
      <c r="H14" s="43"/>
      <c r="I14" s="43">
        <v>47.25</v>
      </c>
      <c r="J14" s="43"/>
      <c r="K14" s="43"/>
      <c r="L14" s="43">
        <v>47.25</v>
      </c>
      <c r="M14" s="43"/>
      <c r="N14" s="90"/>
      <c r="O14" s="43">
        <f t="shared" si="0"/>
        <v>189</v>
      </c>
      <c r="P14" s="97"/>
      <c r="Q14" s="95"/>
    </row>
    <row r="15" spans="1:17">
      <c r="A15" s="66" t="s">
        <v>84</v>
      </c>
      <c r="B15" s="67"/>
      <c r="C15" s="43"/>
      <c r="D15" s="43"/>
      <c r="E15" s="43"/>
      <c r="F15" s="43"/>
      <c r="G15" s="43"/>
      <c r="H15" s="43"/>
      <c r="I15" s="43"/>
      <c r="J15" s="43">
        <v>32.04</v>
      </c>
      <c r="K15" s="43"/>
      <c r="L15" s="43"/>
      <c r="M15" s="43"/>
      <c r="N15" s="90"/>
      <c r="O15" s="43">
        <f t="shared" si="0"/>
        <v>32.04</v>
      </c>
      <c r="P15" s="96"/>
      <c r="Q15" s="98"/>
    </row>
    <row r="16" spans="1:17">
      <c r="A16" s="66" t="s">
        <v>152</v>
      </c>
      <c r="B16" s="67"/>
      <c r="C16" s="43"/>
      <c r="D16" s="43"/>
      <c r="E16" s="43">
        <v>15</v>
      </c>
      <c r="F16" s="43">
        <v>15</v>
      </c>
      <c r="G16" s="43"/>
      <c r="H16" s="43"/>
      <c r="I16" s="43"/>
      <c r="J16" s="43"/>
      <c r="K16" s="43"/>
      <c r="L16" s="43"/>
      <c r="M16" s="43"/>
      <c r="N16" s="90"/>
      <c r="O16" s="43"/>
      <c r="P16" s="96"/>
      <c r="Q16" s="98"/>
    </row>
    <row r="17" spans="1:17">
      <c r="A17" s="66" t="s">
        <v>85</v>
      </c>
      <c r="B17" s="67">
        <v>100</v>
      </c>
      <c r="C17" s="43"/>
      <c r="D17" s="43">
        <v>25.1</v>
      </c>
      <c r="E17" s="43">
        <v>55.67</v>
      </c>
      <c r="F17" s="43">
        <v>48.62</v>
      </c>
      <c r="G17" s="43"/>
      <c r="H17" s="43">
        <v>8.8000000000000007</v>
      </c>
      <c r="I17" s="43"/>
      <c r="J17" s="43">
        <v>8.8000000000000007</v>
      </c>
      <c r="K17" s="43"/>
      <c r="L17" s="43">
        <v>18.79</v>
      </c>
      <c r="M17" s="43"/>
      <c r="N17" s="90"/>
      <c r="O17" s="43">
        <f t="shared" si="0"/>
        <v>165.78000000000003</v>
      </c>
      <c r="P17" s="96"/>
      <c r="Q17" s="95"/>
    </row>
    <row r="18" spans="1:17" ht="26.4">
      <c r="A18" s="66" t="s">
        <v>86</v>
      </c>
      <c r="B18" s="67">
        <v>500</v>
      </c>
      <c r="C18" s="43"/>
      <c r="D18" s="43"/>
      <c r="E18" s="43"/>
      <c r="F18" s="43"/>
      <c r="G18" s="43"/>
      <c r="H18" s="43"/>
      <c r="I18" s="43"/>
      <c r="J18" s="43"/>
      <c r="K18" s="43"/>
      <c r="L18" s="43">
        <v>150</v>
      </c>
      <c r="M18" s="43"/>
      <c r="N18" s="90"/>
      <c r="O18" s="43">
        <f t="shared" si="0"/>
        <v>150</v>
      </c>
      <c r="P18" s="96"/>
      <c r="Q18" s="95"/>
    </row>
    <row r="19" spans="1:17">
      <c r="A19" s="66" t="s">
        <v>150</v>
      </c>
      <c r="B19" s="67"/>
      <c r="C19" s="43"/>
      <c r="D19" s="43">
        <v>300</v>
      </c>
      <c r="E19" s="43"/>
      <c r="F19" s="43"/>
      <c r="G19" s="43">
        <v>2100</v>
      </c>
      <c r="H19" s="43"/>
      <c r="I19" s="43"/>
      <c r="J19" s="43"/>
      <c r="K19" s="43"/>
      <c r="L19" s="43">
        <v>209</v>
      </c>
      <c r="M19" s="43"/>
      <c r="N19" s="90"/>
      <c r="O19" s="43">
        <f t="shared" si="0"/>
        <v>2609</v>
      </c>
      <c r="P19" s="102" t="s">
        <v>205</v>
      </c>
      <c r="Q19" s="95"/>
    </row>
    <row r="20" spans="1:17">
      <c r="A20" s="66" t="s">
        <v>20</v>
      </c>
      <c r="B20" s="67"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90"/>
      <c r="O20" s="43">
        <f t="shared" si="0"/>
        <v>0</v>
      </c>
      <c r="P20" s="96"/>
      <c r="Q20" s="95"/>
    </row>
    <row r="21" spans="1:17">
      <c r="A21" s="66" t="s">
        <v>38</v>
      </c>
      <c r="B21" s="67">
        <v>370</v>
      </c>
      <c r="C21" s="43"/>
      <c r="D21" s="43"/>
      <c r="E21" s="43"/>
      <c r="F21" s="43"/>
      <c r="G21" s="43"/>
      <c r="H21" s="43"/>
      <c r="I21" s="43"/>
      <c r="J21" s="43">
        <v>66</v>
      </c>
      <c r="K21" s="43"/>
      <c r="L21" s="43"/>
      <c r="M21" s="43"/>
      <c r="N21" s="90"/>
      <c r="O21" s="43">
        <f t="shared" si="0"/>
        <v>66</v>
      </c>
      <c r="P21" s="96"/>
      <c r="Q21" s="95"/>
    </row>
    <row r="22" spans="1:17">
      <c r="A22" s="68" t="s">
        <v>58</v>
      </c>
      <c r="B22" s="7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90"/>
      <c r="O22" s="43">
        <f t="shared" si="0"/>
        <v>0</v>
      </c>
      <c r="P22" s="96"/>
      <c r="Q22" s="95"/>
    </row>
    <row r="23" spans="1:17">
      <c r="A23" s="66" t="s">
        <v>87</v>
      </c>
      <c r="B23" s="73">
        <v>1100</v>
      </c>
      <c r="C23" s="43"/>
      <c r="D23" s="43">
        <v>1100</v>
      </c>
      <c r="E23" s="43"/>
      <c r="F23" s="43"/>
      <c r="G23" s="43"/>
      <c r="H23" s="43"/>
      <c r="I23" s="43"/>
      <c r="J23" s="43"/>
      <c r="K23" s="43"/>
      <c r="L23" s="43"/>
      <c r="M23" s="43"/>
      <c r="N23" s="90"/>
      <c r="O23" s="43">
        <f t="shared" si="0"/>
        <v>1100</v>
      </c>
      <c r="P23" s="96"/>
      <c r="Q23" s="95"/>
    </row>
    <row r="24" spans="1:17">
      <c r="A24" s="66" t="s">
        <v>88</v>
      </c>
      <c r="B24" s="67">
        <v>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90"/>
      <c r="O24" s="43">
        <f t="shared" si="0"/>
        <v>0</v>
      </c>
      <c r="P24" s="96"/>
      <c r="Q24" s="95"/>
    </row>
    <row r="25" spans="1:17">
      <c r="A25" s="66" t="s">
        <v>45</v>
      </c>
      <c r="B25" s="67">
        <v>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90"/>
      <c r="O25" s="43">
        <f t="shared" si="0"/>
        <v>0</v>
      </c>
      <c r="P25" s="97"/>
      <c r="Q25" s="95"/>
    </row>
    <row r="26" spans="1:17" ht="26.4">
      <c r="A26" s="66" t="s">
        <v>89</v>
      </c>
      <c r="B26" s="67">
        <v>1225</v>
      </c>
      <c r="C26" s="43"/>
      <c r="D26" s="43">
        <v>1225</v>
      </c>
      <c r="E26" s="43"/>
      <c r="F26" s="43"/>
      <c r="G26" s="43"/>
      <c r="H26" s="43"/>
      <c r="I26" s="43"/>
      <c r="J26" s="43"/>
      <c r="K26" s="43"/>
      <c r="L26" s="43"/>
      <c r="M26" s="43"/>
      <c r="N26" s="90"/>
      <c r="O26" s="43">
        <f t="shared" si="0"/>
        <v>1225</v>
      </c>
      <c r="P26" s="96"/>
      <c r="Q26" s="99"/>
    </row>
    <row r="27" spans="1:17">
      <c r="A27" s="66" t="s">
        <v>90</v>
      </c>
      <c r="B27" s="67">
        <v>50</v>
      </c>
      <c r="C27" s="43"/>
      <c r="D27" s="43">
        <v>50</v>
      </c>
      <c r="E27" s="43"/>
      <c r="F27" s="43"/>
      <c r="G27" s="43"/>
      <c r="H27" s="43"/>
      <c r="I27" s="43"/>
      <c r="J27" s="43"/>
      <c r="K27" s="43"/>
      <c r="L27" s="43"/>
      <c r="M27" s="43"/>
      <c r="N27" s="90"/>
      <c r="O27" s="43">
        <f t="shared" si="0"/>
        <v>50</v>
      </c>
      <c r="P27" s="96"/>
      <c r="Q27" s="95"/>
    </row>
    <row r="28" spans="1:17">
      <c r="A28" s="66" t="s">
        <v>91</v>
      </c>
      <c r="B28" s="67">
        <v>18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90"/>
      <c r="O28" s="43">
        <f t="shared" si="0"/>
        <v>0</v>
      </c>
      <c r="P28" s="96"/>
      <c r="Q28" s="95"/>
    </row>
    <row r="29" spans="1:17">
      <c r="A29" s="66" t="s">
        <v>92</v>
      </c>
      <c r="B29" s="67">
        <v>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90"/>
      <c r="O29" s="43">
        <f t="shared" si="0"/>
        <v>0</v>
      </c>
      <c r="P29" s="96"/>
      <c r="Q29" s="95"/>
    </row>
    <row r="30" spans="1:17">
      <c r="A30" s="66" t="s">
        <v>93</v>
      </c>
      <c r="B30" s="67">
        <v>244</v>
      </c>
      <c r="C30" s="43"/>
      <c r="D30" s="43">
        <v>244</v>
      </c>
      <c r="E30" s="43"/>
      <c r="F30" s="43"/>
      <c r="G30" s="43"/>
      <c r="H30" s="43"/>
      <c r="I30" s="43">
        <v>480</v>
      </c>
      <c r="J30" s="43"/>
      <c r="K30" s="43"/>
      <c r="L30" s="43"/>
      <c r="M30" s="43"/>
      <c r="N30" s="90"/>
      <c r="O30" s="43">
        <f t="shared" si="0"/>
        <v>724</v>
      </c>
      <c r="P30" s="102" t="s">
        <v>206</v>
      </c>
      <c r="Q30" s="95"/>
    </row>
    <row r="31" spans="1:17">
      <c r="A31" s="66" t="s">
        <v>146</v>
      </c>
      <c r="B31" s="67">
        <v>100</v>
      </c>
      <c r="C31" s="43"/>
      <c r="D31" s="43">
        <v>100</v>
      </c>
      <c r="E31" s="43"/>
      <c r="F31" s="43"/>
      <c r="G31" s="43"/>
      <c r="H31" s="43"/>
      <c r="I31" s="43"/>
      <c r="J31" s="43"/>
      <c r="K31" s="43"/>
      <c r="L31" s="43"/>
      <c r="M31" s="43"/>
      <c r="N31" s="90"/>
      <c r="O31" s="43">
        <f t="shared" si="0"/>
        <v>100</v>
      </c>
      <c r="P31" s="96"/>
      <c r="Q31" s="95"/>
    </row>
    <row r="32" spans="1:17">
      <c r="A32" s="66" t="s">
        <v>46</v>
      </c>
      <c r="B32" s="67">
        <v>100</v>
      </c>
      <c r="C32" s="43"/>
      <c r="D32" s="43">
        <v>100</v>
      </c>
      <c r="E32" s="43"/>
      <c r="F32" s="43"/>
      <c r="G32" s="43"/>
      <c r="H32" s="43"/>
      <c r="I32" s="43"/>
      <c r="J32" s="43"/>
      <c r="K32" s="43"/>
      <c r="L32" s="43"/>
      <c r="M32" s="43"/>
      <c r="N32" s="90"/>
      <c r="O32" s="43">
        <f t="shared" si="0"/>
        <v>100</v>
      </c>
      <c r="P32" s="96"/>
      <c r="Q32" s="95"/>
    </row>
    <row r="33" spans="1:17">
      <c r="A33" s="68" t="s">
        <v>94</v>
      </c>
      <c r="B33" s="7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90"/>
      <c r="O33" s="43">
        <f t="shared" si="0"/>
        <v>0</v>
      </c>
      <c r="P33" s="96"/>
      <c r="Q33" s="95"/>
    </row>
    <row r="34" spans="1:17">
      <c r="A34" s="66" t="s">
        <v>95</v>
      </c>
      <c r="B34" s="67">
        <v>400</v>
      </c>
      <c r="C34" s="43"/>
      <c r="D34" s="43">
        <v>100</v>
      </c>
      <c r="E34" s="43"/>
      <c r="F34" s="43">
        <v>229.66</v>
      </c>
      <c r="G34" s="43"/>
      <c r="H34" s="43">
        <v>65</v>
      </c>
      <c r="I34" s="43"/>
      <c r="J34" s="43">
        <v>55</v>
      </c>
      <c r="K34" s="43"/>
      <c r="L34" s="43"/>
      <c r="M34" s="43"/>
      <c r="N34" s="90"/>
      <c r="O34" s="43">
        <f t="shared" si="0"/>
        <v>449.65999999999997</v>
      </c>
      <c r="P34" s="102"/>
      <c r="Q34" s="95"/>
    </row>
    <row r="35" spans="1:17">
      <c r="A35" s="66" t="s">
        <v>96</v>
      </c>
      <c r="B35" s="74">
        <v>100</v>
      </c>
      <c r="C35" s="43"/>
      <c r="D35" s="43">
        <v>40</v>
      </c>
      <c r="E35" s="43"/>
      <c r="F35" s="43"/>
      <c r="G35" s="43"/>
      <c r="H35" s="43"/>
      <c r="I35" s="43"/>
      <c r="J35" s="43">
        <v>950</v>
      </c>
      <c r="K35" s="43"/>
      <c r="L35" s="43"/>
      <c r="M35" s="43"/>
      <c r="N35" s="90">
        <v>225</v>
      </c>
      <c r="O35" s="43">
        <f t="shared" si="0"/>
        <v>1215</v>
      </c>
      <c r="P35" s="102" t="s">
        <v>207</v>
      </c>
      <c r="Q35" s="95"/>
    </row>
    <row r="36" spans="1:17" ht="26.4">
      <c r="A36" s="66" t="s">
        <v>97</v>
      </c>
      <c r="B36" s="74">
        <v>100</v>
      </c>
      <c r="C36" s="43"/>
      <c r="D36" s="43"/>
      <c r="E36" s="43"/>
      <c r="F36" s="43"/>
      <c r="G36" s="43">
        <v>176.43</v>
      </c>
      <c r="H36" s="43"/>
      <c r="I36" s="43"/>
      <c r="J36" s="43"/>
      <c r="K36" s="43"/>
      <c r="L36" s="43"/>
      <c r="M36" s="43"/>
      <c r="N36" s="90"/>
      <c r="O36" s="43">
        <f t="shared" si="0"/>
        <v>176.43</v>
      </c>
      <c r="P36" s="96"/>
      <c r="Q36" s="95"/>
    </row>
    <row r="37" spans="1:17">
      <c r="A37" s="66" t="s">
        <v>98</v>
      </c>
      <c r="B37" s="67">
        <v>200</v>
      </c>
      <c r="C37" s="43">
        <v>113.49</v>
      </c>
      <c r="D37" s="43"/>
      <c r="E37" s="49"/>
      <c r="F37" s="49"/>
      <c r="G37" s="43"/>
      <c r="H37" s="43"/>
      <c r="I37" s="43">
        <v>24.12</v>
      </c>
      <c r="J37" s="43"/>
      <c r="K37" s="43"/>
      <c r="L37" s="43"/>
      <c r="M37" s="43"/>
      <c r="N37" s="90">
        <v>58</v>
      </c>
      <c r="O37" s="43">
        <f t="shared" si="0"/>
        <v>195.60999999999999</v>
      </c>
      <c r="P37" s="97"/>
      <c r="Q37" s="95"/>
    </row>
    <row r="38" spans="1:17">
      <c r="A38" s="66" t="s">
        <v>99</v>
      </c>
      <c r="B38" s="67">
        <v>2080</v>
      </c>
      <c r="C38" s="43"/>
      <c r="D38" s="43">
        <v>80</v>
      </c>
      <c r="E38" s="43"/>
      <c r="F38" s="43">
        <v>29.73</v>
      </c>
      <c r="G38" s="43">
        <v>160</v>
      </c>
      <c r="H38" s="43">
        <v>200</v>
      </c>
      <c r="I38" s="43">
        <v>120</v>
      </c>
      <c r="J38" s="43">
        <v>200</v>
      </c>
      <c r="K38" s="43">
        <v>160</v>
      </c>
      <c r="L38" s="43">
        <v>200</v>
      </c>
      <c r="M38" s="43">
        <v>160</v>
      </c>
      <c r="N38" s="90">
        <v>160</v>
      </c>
      <c r="O38" s="43">
        <f t="shared" si="0"/>
        <v>1469.73</v>
      </c>
      <c r="P38" s="96"/>
      <c r="Q38" s="95"/>
    </row>
    <row r="39" spans="1:17">
      <c r="A39" s="66" t="s">
        <v>100</v>
      </c>
      <c r="B39" s="67">
        <v>3500</v>
      </c>
      <c r="C39" s="43"/>
      <c r="D39" s="43"/>
      <c r="E39" s="43">
        <v>450</v>
      </c>
      <c r="F39" s="43">
        <v>55</v>
      </c>
      <c r="G39" s="43"/>
      <c r="H39" s="43">
        <v>382.48</v>
      </c>
      <c r="I39" s="43"/>
      <c r="J39" s="43"/>
      <c r="K39" s="43"/>
      <c r="L39" s="43"/>
      <c r="M39" s="43"/>
      <c r="N39" s="90">
        <v>4526</v>
      </c>
      <c r="O39" s="43">
        <f t="shared" si="0"/>
        <v>5413.48</v>
      </c>
      <c r="P39" s="96"/>
      <c r="Q39" s="100"/>
    </row>
    <row r="40" spans="1:17">
      <c r="A40" s="66" t="s">
        <v>101</v>
      </c>
      <c r="B40" s="67">
        <v>500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90"/>
      <c r="O40" s="43">
        <f t="shared" si="0"/>
        <v>0</v>
      </c>
      <c r="P40" s="96"/>
      <c r="Q40" s="100"/>
    </row>
    <row r="41" spans="1:17">
      <c r="A41" s="66" t="s">
        <v>102</v>
      </c>
      <c r="B41" s="67">
        <v>4000</v>
      </c>
      <c r="C41" s="43"/>
      <c r="D41" s="43"/>
      <c r="E41" s="43">
        <v>310</v>
      </c>
      <c r="F41" s="43">
        <v>575</v>
      </c>
      <c r="G41" s="43">
        <v>295</v>
      </c>
      <c r="H41" s="43">
        <v>295</v>
      </c>
      <c r="I41" s="43">
        <v>295</v>
      </c>
      <c r="J41" s="43">
        <v>295</v>
      </c>
      <c r="K41" s="43"/>
      <c r="L41" s="43"/>
      <c r="M41" s="43"/>
      <c r="N41" s="90"/>
      <c r="O41" s="43">
        <f t="shared" si="0"/>
        <v>2065</v>
      </c>
      <c r="P41" s="96"/>
      <c r="Q41" s="95"/>
    </row>
    <row r="42" spans="1:17" ht="39.6">
      <c r="A42" s="66" t="s">
        <v>103</v>
      </c>
      <c r="B42" s="67">
        <v>800</v>
      </c>
      <c r="C42" s="43"/>
      <c r="D42" s="43">
        <v>220</v>
      </c>
      <c r="E42" s="43"/>
      <c r="F42" s="43"/>
      <c r="G42" s="43"/>
      <c r="H42" s="43"/>
      <c r="I42" s="43">
        <v>220</v>
      </c>
      <c r="J42" s="43"/>
      <c r="K42" s="43"/>
      <c r="L42" s="43"/>
      <c r="M42" s="43"/>
      <c r="N42" s="90"/>
      <c r="O42" s="43">
        <f t="shared" si="0"/>
        <v>440</v>
      </c>
      <c r="P42" s="96"/>
      <c r="Q42" s="95"/>
    </row>
    <row r="43" spans="1:17">
      <c r="A43" s="66" t="s">
        <v>144</v>
      </c>
      <c r="B43" s="67">
        <v>300</v>
      </c>
      <c r="C43" s="43"/>
      <c r="D43" s="43"/>
      <c r="E43" s="43"/>
      <c r="F43" s="43"/>
      <c r="G43" s="43"/>
      <c r="H43" s="43"/>
      <c r="I43" s="43"/>
      <c r="J43" s="43"/>
      <c r="K43" s="43"/>
      <c r="L43" s="43">
        <v>90.95</v>
      </c>
      <c r="M43" s="43"/>
      <c r="N43" s="90"/>
      <c r="O43" s="43">
        <f t="shared" si="0"/>
        <v>90.95</v>
      </c>
      <c r="P43" s="96"/>
      <c r="Q43" s="95"/>
    </row>
    <row r="44" spans="1:17">
      <c r="A44" s="66" t="s">
        <v>145</v>
      </c>
      <c r="B44" s="67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>
        <v>100</v>
      </c>
      <c r="N44" s="90"/>
      <c r="O44" s="43">
        <f t="shared" si="0"/>
        <v>100</v>
      </c>
      <c r="P44" s="96"/>
      <c r="Q44" s="95"/>
    </row>
    <row r="45" spans="1:17" ht="26.4">
      <c r="A45" s="66" t="s">
        <v>147</v>
      </c>
      <c r="B45" s="71">
        <v>1500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90"/>
      <c r="O45" s="43">
        <f t="shared" si="0"/>
        <v>0</v>
      </c>
      <c r="P45" s="96"/>
      <c r="Q45" s="95"/>
    </row>
    <row r="46" spans="1:17">
      <c r="A46" s="66" t="s">
        <v>104</v>
      </c>
      <c r="B46" s="67">
        <v>2109</v>
      </c>
      <c r="C46" s="43"/>
      <c r="D46" s="43"/>
      <c r="E46" s="43"/>
      <c r="F46" s="43"/>
      <c r="G46" s="43"/>
      <c r="H46" s="43">
        <v>1023</v>
      </c>
      <c r="I46" s="43"/>
      <c r="J46" s="43"/>
      <c r="K46" s="43"/>
      <c r="L46" s="43"/>
      <c r="M46" s="43"/>
      <c r="N46" s="90">
        <v>1002</v>
      </c>
      <c r="O46" s="43">
        <f t="shared" si="0"/>
        <v>2025</v>
      </c>
      <c r="P46" s="96"/>
      <c r="Q46" s="95"/>
    </row>
    <row r="47" spans="1:17">
      <c r="A47" s="75" t="s">
        <v>105</v>
      </c>
      <c r="B47" s="67">
        <v>100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90"/>
      <c r="O47" s="43">
        <f t="shared" si="0"/>
        <v>0</v>
      </c>
      <c r="P47" s="96"/>
      <c r="Q47" s="95"/>
    </row>
    <row r="48" spans="1:17">
      <c r="A48" s="66" t="s">
        <v>106</v>
      </c>
      <c r="B48" s="67">
        <v>84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>
        <v>359.68</v>
      </c>
      <c r="N48" s="90"/>
      <c r="O48" s="43">
        <f t="shared" si="0"/>
        <v>359.68</v>
      </c>
      <c r="P48" s="96" t="s">
        <v>226</v>
      </c>
      <c r="Q48" s="95"/>
    </row>
    <row r="49" spans="1:17">
      <c r="A49" s="75" t="s">
        <v>107</v>
      </c>
      <c r="B49" s="67">
        <v>100</v>
      </c>
      <c r="C49" s="43"/>
      <c r="D49" s="43"/>
      <c r="E49" s="43"/>
      <c r="F49" s="43">
        <v>44</v>
      </c>
      <c r="G49" s="43"/>
      <c r="H49" s="43"/>
      <c r="I49" s="43"/>
      <c r="J49" s="43"/>
      <c r="K49" s="43">
        <v>25</v>
      </c>
      <c r="L49" s="43"/>
      <c r="M49" s="43"/>
      <c r="N49" s="90"/>
      <c r="O49" s="43">
        <f t="shared" si="0"/>
        <v>69</v>
      </c>
      <c r="P49" s="96"/>
      <c r="Q49" s="95"/>
    </row>
    <row r="50" spans="1:17" ht="26.4">
      <c r="A50" s="120" t="s">
        <v>196</v>
      </c>
      <c r="B50" s="67"/>
      <c r="C50" s="43"/>
      <c r="D50" s="43"/>
      <c r="E50" s="43">
        <v>10.06</v>
      </c>
      <c r="F50" s="43">
        <v>212.7</v>
      </c>
      <c r="G50" s="43">
        <v>37.56</v>
      </c>
      <c r="H50" s="43">
        <v>100.42</v>
      </c>
      <c r="I50" s="43"/>
      <c r="J50" s="43"/>
      <c r="K50" s="43"/>
      <c r="L50" s="43"/>
      <c r="M50" s="43"/>
      <c r="N50" s="90"/>
      <c r="O50" s="43">
        <f>SUM(E50:N50)</f>
        <v>360.74</v>
      </c>
      <c r="P50" s="96"/>
      <c r="Q50" s="95"/>
    </row>
    <row r="51" spans="1:17" ht="26.4">
      <c r="A51" s="66" t="s">
        <v>108</v>
      </c>
      <c r="B51" s="67">
        <v>2400</v>
      </c>
      <c r="C51" s="43"/>
      <c r="D51" s="43">
        <v>97.3</v>
      </c>
      <c r="E51" s="43"/>
      <c r="F51" s="43">
        <v>279.99</v>
      </c>
      <c r="G51" s="43">
        <v>326.05</v>
      </c>
      <c r="H51" s="43">
        <v>341.89</v>
      </c>
      <c r="I51" s="43">
        <v>179.13</v>
      </c>
      <c r="J51" s="43">
        <v>265.75</v>
      </c>
      <c r="K51" s="43">
        <v>228.87</v>
      </c>
      <c r="L51" s="43">
        <v>268</v>
      </c>
      <c r="M51" s="43">
        <v>354</v>
      </c>
      <c r="N51" s="90">
        <v>218</v>
      </c>
      <c r="O51" s="43">
        <f t="shared" si="0"/>
        <v>2558.98</v>
      </c>
      <c r="P51" s="96"/>
      <c r="Q51" s="98"/>
    </row>
    <row r="52" spans="1:17">
      <c r="A52" s="89" t="s">
        <v>148</v>
      </c>
      <c r="B52" s="88">
        <v>29364</v>
      </c>
      <c r="O52" s="103">
        <f>SUM(O3:O51)</f>
        <v>31362.81</v>
      </c>
      <c r="P52" s="96"/>
      <c r="Q52" s="95"/>
    </row>
    <row r="53" spans="1:17">
      <c r="P53" s="96"/>
      <c r="Q53" s="95"/>
    </row>
    <row r="54" spans="1:17" ht="52.8">
      <c r="A54" s="119" t="s">
        <v>197</v>
      </c>
      <c r="P54" s="96"/>
      <c r="Q54" s="95"/>
    </row>
    <row r="55" spans="1:17">
      <c r="P55" s="96"/>
      <c r="Q55" s="95"/>
    </row>
    <row r="56" spans="1:17">
      <c r="P56" s="96"/>
      <c r="Q56" s="95"/>
    </row>
    <row r="57" spans="1:17">
      <c r="P57" s="96"/>
      <c r="Q57" s="98"/>
    </row>
    <row r="58" spans="1:17" ht="15.6">
      <c r="F58" s="115"/>
      <c r="G58" s="116"/>
      <c r="P58" s="78"/>
      <c r="Q58" s="91"/>
    </row>
    <row r="59" spans="1:17" ht="15.6">
      <c r="F59" s="115"/>
      <c r="G59" s="116"/>
    </row>
    <row r="60" spans="1:17" ht="15.6">
      <c r="F60" s="115"/>
      <c r="G60" s="116"/>
    </row>
    <row r="61" spans="1:17" ht="15.6">
      <c r="F61" s="115"/>
      <c r="G61" s="116"/>
    </row>
    <row r="62" spans="1:17" ht="15.6">
      <c r="F62" s="115"/>
      <c r="G62" s="116"/>
    </row>
    <row r="63" spans="1:17" ht="15.6">
      <c r="F63" s="115"/>
      <c r="G63" s="116"/>
    </row>
    <row r="64" spans="1:17" ht="15.6">
      <c r="F64" s="117"/>
      <c r="G64" s="118"/>
    </row>
    <row r="65" spans="6:7" ht="15.6">
      <c r="F65" s="115"/>
      <c r="G65" s="116"/>
    </row>
  </sheetData>
  <mergeCells count="1">
    <mergeCell ref="A1:N1"/>
  </mergeCells>
  <pageMargins left="0" right="0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K15" sqref="K15"/>
    </sheetView>
  </sheetViews>
  <sheetFormatPr defaultRowHeight="14.4"/>
  <sheetData>
    <row r="1" spans="1:8">
      <c r="A1" s="126" t="s">
        <v>110</v>
      </c>
      <c r="B1" s="126"/>
      <c r="C1" s="126"/>
      <c r="D1" s="126"/>
      <c r="E1" s="126"/>
      <c r="F1" s="126"/>
      <c r="G1" s="126"/>
      <c r="H1" s="126"/>
    </row>
    <row r="4" spans="1:8">
      <c r="A4" s="76" t="s">
        <v>111</v>
      </c>
      <c r="B4" s="76"/>
      <c r="C4" s="76"/>
      <c r="D4" s="76" t="s">
        <v>112</v>
      </c>
      <c r="E4" s="76"/>
    </row>
    <row r="5" spans="1:8">
      <c r="A5" t="s">
        <v>113</v>
      </c>
      <c r="D5" t="s">
        <v>114</v>
      </c>
    </row>
    <row r="6" spans="1:8">
      <c r="A6" s="77" t="s">
        <v>115</v>
      </c>
      <c r="D6" s="77" t="s">
        <v>116</v>
      </c>
    </row>
    <row r="7" spans="1:8">
      <c r="A7" t="s">
        <v>117</v>
      </c>
      <c r="D7" t="s">
        <v>114</v>
      </c>
    </row>
    <row r="8" spans="1:8">
      <c r="A8" t="s">
        <v>118</v>
      </c>
    </row>
    <row r="9" spans="1:8">
      <c r="A9" t="s">
        <v>119</v>
      </c>
      <c r="D9" t="s">
        <v>120</v>
      </c>
    </row>
    <row r="10" spans="1:8">
      <c r="A10" t="s">
        <v>105</v>
      </c>
      <c r="D10" t="s">
        <v>120</v>
      </c>
    </row>
    <row r="11" spans="1:8">
      <c r="A11" t="s">
        <v>121</v>
      </c>
      <c r="D11" t="s">
        <v>114</v>
      </c>
    </row>
    <row r="12" spans="1:8">
      <c r="A12" t="s">
        <v>122</v>
      </c>
      <c r="D12" t="s">
        <v>114</v>
      </c>
    </row>
    <row r="13" spans="1:8">
      <c r="A13" t="s">
        <v>123</v>
      </c>
      <c r="D13" t="s">
        <v>124</v>
      </c>
      <c r="E13" s="76"/>
    </row>
    <row r="14" spans="1:8">
      <c r="A14" s="78" t="s">
        <v>125</v>
      </c>
      <c r="D14" t="s">
        <v>126</v>
      </c>
    </row>
    <row r="15" spans="1:8">
      <c r="A15" s="79" t="s">
        <v>127</v>
      </c>
    </row>
    <row r="16" spans="1:8">
      <c r="A16" s="78" t="s">
        <v>128</v>
      </c>
    </row>
    <row r="17" spans="1:1">
      <c r="A17" s="78" t="s">
        <v>129</v>
      </c>
    </row>
    <row r="18" spans="1:1">
      <c r="A18" s="78" t="s">
        <v>130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:E18"/>
    </sheetView>
  </sheetViews>
  <sheetFormatPr defaultRowHeight="14.4"/>
  <cols>
    <col min="3" max="3" width="8.886718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Reconciliation</vt:lpstr>
      <vt:lpstr>Receipts</vt:lpstr>
      <vt:lpstr>Payments</vt:lpstr>
      <vt:lpstr>Spending v Budget</vt:lpstr>
      <vt:lpstr>Fixed Asets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cp:lastPrinted>2021-04-21T10:44:41Z</cp:lastPrinted>
  <dcterms:created xsi:type="dcterms:W3CDTF">2020-06-12T13:21:55Z</dcterms:created>
  <dcterms:modified xsi:type="dcterms:W3CDTF">2021-05-06T12:44:33Z</dcterms:modified>
</cp:coreProperties>
</file>